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3"/>
  <workbookPr/>
  <mc:AlternateContent xmlns:mc="http://schemas.openxmlformats.org/markup-compatibility/2006">
    <mc:Choice Requires="x15">
      <x15ac:absPath xmlns:x15ac="http://schemas.microsoft.com/office/spreadsheetml/2010/11/ac" url="/Users/cyrilmugglin/Downloads/"/>
    </mc:Choice>
  </mc:AlternateContent>
  <xr:revisionPtr revIDLastSave="0" documentId="13_ncr:1_{64BC48A9-11D0-AB44-A453-05605CC8798E}" xr6:coauthVersionLast="47" xr6:coauthVersionMax="47" xr10:uidLastSave="{00000000-0000-0000-0000-000000000000}"/>
  <bookViews>
    <workbookView xWindow="9180" yWindow="2040" windowWidth="44380" windowHeight="25860" tabRatio="840" activeTab="2" xr2:uid="{00000000-000D-0000-FFFF-FFFF00000000}"/>
  </bookViews>
  <sheets>
    <sheet name="Kundeninfo" sheetId="35" r:id="rId1"/>
    <sheet name="Inhaltsverzeichnis" sheetId="36" r:id="rId2"/>
    <sheet name="Ausgangslage" sheetId="37" r:id="rId3"/>
    <sheet name="Investitionen" sheetId="21" r:id="rId4"/>
    <sheet name="Aufwand" sheetId="30" r:id="rId5"/>
    <sheet name="Ertrag" sheetId="29" r:id="rId6"/>
    <sheet name="Liquidität" sheetId="33" r:id="rId7"/>
    <sheet name="Plan-Erfolgsrechnung" sheetId="23" r:id="rId8"/>
    <sheet name="Übersicht Planungsannahmen" sheetId="12" r:id="rId9"/>
    <sheet name="Glossar" sheetId="31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37" l="1"/>
  <c r="F51" i="37"/>
  <c r="E51" i="37"/>
  <c r="D51" i="37"/>
  <c r="C53" i="37"/>
  <c r="C51" i="37"/>
  <c r="C16" i="33" l="1"/>
  <c r="G27" i="23" l="1"/>
  <c r="F27" i="23"/>
  <c r="E27" i="23"/>
  <c r="D27" i="23"/>
  <c r="G26" i="23"/>
  <c r="F26" i="23"/>
  <c r="E26" i="23"/>
  <c r="D26" i="23"/>
  <c r="G25" i="23"/>
  <c r="F25" i="23"/>
  <c r="E25" i="23"/>
  <c r="D25" i="23"/>
  <c r="C25" i="23"/>
  <c r="C26" i="23"/>
  <c r="C27" i="23"/>
  <c r="G24" i="23"/>
  <c r="F24" i="23"/>
  <c r="G23" i="23"/>
  <c r="F23" i="23"/>
  <c r="E23" i="23"/>
  <c r="E24" i="23"/>
  <c r="D24" i="23"/>
  <c r="D23" i="23"/>
  <c r="F65" i="30"/>
  <c r="AC63" i="30"/>
  <c r="E29" i="29"/>
  <c r="AC15" i="30"/>
  <c r="AE15" i="30" s="1"/>
  <c r="AG15" i="30" s="1"/>
  <c r="AI15" i="30" s="1"/>
  <c r="AK15" i="30" s="1"/>
  <c r="AC16" i="29"/>
  <c r="AD15" i="29"/>
  <c r="AF15" i="29" s="1"/>
  <c r="AH15" i="29" s="1"/>
  <c r="AJ15" i="29" s="1"/>
  <c r="AL15" i="29" s="1"/>
  <c r="C16" i="21"/>
  <c r="C56" i="23"/>
  <c r="D43" i="21"/>
  <c r="D56" i="23" s="1"/>
  <c r="C43" i="21"/>
  <c r="C29" i="21"/>
  <c r="C15" i="33" s="1"/>
  <c r="G43" i="21"/>
  <c r="G56" i="23" s="1"/>
  <c r="F43" i="21"/>
  <c r="F56" i="23" s="1"/>
  <c r="E43" i="21"/>
  <c r="E56" i="23" s="1"/>
  <c r="D29" i="21"/>
  <c r="E29" i="21"/>
  <c r="F29" i="21"/>
  <c r="G29" i="21"/>
  <c r="C14" i="37"/>
  <c r="D14" i="37" s="1"/>
  <c r="E14" i="37" s="1"/>
  <c r="F14" i="37" s="1"/>
  <c r="G14" i="37" s="1"/>
  <c r="AB61" i="30" l="1"/>
  <c r="Z61" i="30"/>
  <c r="X61" i="30"/>
  <c r="V61" i="30"/>
  <c r="T61" i="30"/>
  <c r="P61" i="30"/>
  <c r="N61" i="30"/>
  <c r="R61" i="30" s="1"/>
  <c r="L61" i="30"/>
  <c r="J61" i="30"/>
  <c r="H61" i="30"/>
  <c r="F61" i="30"/>
  <c r="B42" i="23"/>
  <c r="B41" i="23"/>
  <c r="B34" i="23"/>
  <c r="B35" i="23"/>
  <c r="B36" i="23"/>
  <c r="B37" i="23"/>
  <c r="B38" i="23"/>
  <c r="B39" i="23"/>
  <c r="B40" i="23"/>
  <c r="B33" i="23"/>
  <c r="D30" i="23"/>
  <c r="D48" i="23" s="1"/>
  <c r="D53" i="23" s="1"/>
  <c r="E30" i="23"/>
  <c r="E48" i="23" s="1"/>
  <c r="E53" i="23" s="1"/>
  <c r="F30" i="23"/>
  <c r="F48" i="23" s="1"/>
  <c r="F53" i="23" s="1"/>
  <c r="G30" i="23"/>
  <c r="G49" i="23" s="1"/>
  <c r="AC61" i="30" l="1"/>
  <c r="AI61" i="30"/>
  <c r="AG61" i="30"/>
  <c r="AE61" i="30"/>
  <c r="AK61" i="30"/>
  <c r="F51" i="23"/>
  <c r="F49" i="23"/>
  <c r="E51" i="23"/>
  <c r="E49" i="23"/>
  <c r="D51" i="23"/>
  <c r="D49" i="23"/>
  <c r="G52" i="23"/>
  <c r="G50" i="23"/>
  <c r="G48" i="23"/>
  <c r="G53" i="23" s="1"/>
  <c r="E52" i="23"/>
  <c r="E50" i="23"/>
  <c r="F52" i="23"/>
  <c r="F50" i="23"/>
  <c r="D52" i="23"/>
  <c r="D50" i="23"/>
  <c r="G51" i="23"/>
  <c r="AB60" i="30" l="1"/>
  <c r="Z60" i="30"/>
  <c r="X60" i="30"/>
  <c r="V60" i="30"/>
  <c r="T60" i="30"/>
  <c r="P60" i="30"/>
  <c r="N60" i="30"/>
  <c r="R60" i="30" s="1"/>
  <c r="L60" i="30"/>
  <c r="J60" i="30"/>
  <c r="H60" i="30"/>
  <c r="F60" i="30"/>
  <c r="AB59" i="30"/>
  <c r="Z59" i="30"/>
  <c r="X59" i="30"/>
  <c r="V59" i="30"/>
  <c r="T59" i="30"/>
  <c r="P59" i="30"/>
  <c r="N59" i="30"/>
  <c r="R59" i="30" s="1"/>
  <c r="L59" i="30"/>
  <c r="J59" i="30"/>
  <c r="H59" i="30"/>
  <c r="F59" i="30"/>
  <c r="AB58" i="30"/>
  <c r="Z58" i="30"/>
  <c r="X58" i="30"/>
  <c r="V58" i="30"/>
  <c r="T58" i="30"/>
  <c r="P58" i="30"/>
  <c r="N58" i="30"/>
  <c r="R58" i="30" s="1"/>
  <c r="L58" i="30"/>
  <c r="J58" i="30"/>
  <c r="H58" i="30"/>
  <c r="F58" i="30"/>
  <c r="AB57" i="30"/>
  <c r="Z57" i="30"/>
  <c r="X57" i="30"/>
  <c r="V57" i="30"/>
  <c r="T57" i="30"/>
  <c r="P57" i="30"/>
  <c r="N57" i="30"/>
  <c r="R57" i="30" s="1"/>
  <c r="L57" i="30"/>
  <c r="J57" i="30"/>
  <c r="H57" i="30"/>
  <c r="F57" i="30"/>
  <c r="AB56" i="30"/>
  <c r="Z56" i="30"/>
  <c r="X56" i="30"/>
  <c r="V56" i="30"/>
  <c r="T56" i="30"/>
  <c r="P56" i="30"/>
  <c r="N56" i="30"/>
  <c r="R56" i="30" s="1"/>
  <c r="L56" i="30"/>
  <c r="J56" i="30"/>
  <c r="H56" i="30"/>
  <c r="F56" i="30"/>
  <c r="AB55" i="30"/>
  <c r="Z55" i="30"/>
  <c r="X55" i="30"/>
  <c r="V55" i="30"/>
  <c r="T55" i="30"/>
  <c r="R55" i="30"/>
  <c r="P55" i="30"/>
  <c r="N55" i="30"/>
  <c r="L55" i="30"/>
  <c r="J55" i="30"/>
  <c r="H55" i="30"/>
  <c r="F55" i="30"/>
  <c r="AB50" i="30"/>
  <c r="Z50" i="30"/>
  <c r="X50" i="30"/>
  <c r="V50" i="30"/>
  <c r="T50" i="30"/>
  <c r="P50" i="30"/>
  <c r="N50" i="30"/>
  <c r="R50" i="30" s="1"/>
  <c r="L50" i="30"/>
  <c r="J50" i="30"/>
  <c r="H50" i="30"/>
  <c r="F50" i="30"/>
  <c r="AB49" i="30"/>
  <c r="Z49" i="30"/>
  <c r="X49" i="30"/>
  <c r="V49" i="30"/>
  <c r="T49" i="30"/>
  <c r="P49" i="30"/>
  <c r="N49" i="30"/>
  <c r="R49" i="30" s="1"/>
  <c r="L49" i="30"/>
  <c r="J49" i="30"/>
  <c r="H49" i="30"/>
  <c r="F49" i="30"/>
  <c r="AB48" i="30"/>
  <c r="Z48" i="30"/>
  <c r="X48" i="30"/>
  <c r="V48" i="30"/>
  <c r="T48" i="30"/>
  <c r="P48" i="30"/>
  <c r="N48" i="30"/>
  <c r="R48" i="30" s="1"/>
  <c r="L48" i="30"/>
  <c r="J48" i="30"/>
  <c r="H48" i="30"/>
  <c r="F48" i="30"/>
  <c r="AB47" i="30"/>
  <c r="Z47" i="30"/>
  <c r="X47" i="30"/>
  <c r="V47" i="30"/>
  <c r="T47" i="30"/>
  <c r="R47" i="30"/>
  <c r="P47" i="30"/>
  <c r="N47" i="30"/>
  <c r="L47" i="30"/>
  <c r="J47" i="30"/>
  <c r="H47" i="30"/>
  <c r="F47" i="30"/>
  <c r="AB42" i="30"/>
  <c r="Z42" i="30"/>
  <c r="X42" i="30"/>
  <c r="V42" i="30"/>
  <c r="T42" i="30"/>
  <c r="P42" i="30"/>
  <c r="N42" i="30"/>
  <c r="R42" i="30" s="1"/>
  <c r="L42" i="30"/>
  <c r="J42" i="30"/>
  <c r="H42" i="30"/>
  <c r="F42" i="30"/>
  <c r="AB41" i="30"/>
  <c r="Z41" i="30"/>
  <c r="X41" i="30"/>
  <c r="V41" i="30"/>
  <c r="T41" i="30"/>
  <c r="P41" i="30"/>
  <c r="N41" i="30"/>
  <c r="R41" i="30" s="1"/>
  <c r="L41" i="30"/>
  <c r="J41" i="30"/>
  <c r="H41" i="30"/>
  <c r="F41" i="30"/>
  <c r="AB40" i="30"/>
  <c r="Z40" i="30"/>
  <c r="X40" i="30"/>
  <c r="V40" i="30"/>
  <c r="T40" i="30"/>
  <c r="P40" i="30"/>
  <c r="N40" i="30"/>
  <c r="R40" i="30" s="1"/>
  <c r="L40" i="30"/>
  <c r="J40" i="30"/>
  <c r="H40" i="30"/>
  <c r="F40" i="30"/>
  <c r="AB39" i="30"/>
  <c r="Z39" i="30"/>
  <c r="X39" i="30"/>
  <c r="V39" i="30"/>
  <c r="T39" i="30"/>
  <c r="P39" i="30"/>
  <c r="N39" i="30"/>
  <c r="R39" i="30" s="1"/>
  <c r="L39" i="30"/>
  <c r="J39" i="30"/>
  <c r="H39" i="30"/>
  <c r="F39" i="30"/>
  <c r="AB38" i="30"/>
  <c r="Z38" i="30"/>
  <c r="X38" i="30"/>
  <c r="V38" i="30"/>
  <c r="T38" i="30"/>
  <c r="R38" i="30"/>
  <c r="P38" i="30"/>
  <c r="N38" i="30"/>
  <c r="L38" i="30"/>
  <c r="J38" i="30"/>
  <c r="H38" i="30"/>
  <c r="F38" i="30"/>
  <c r="AB33" i="30"/>
  <c r="Z33" i="30"/>
  <c r="X33" i="30"/>
  <c r="V33" i="30"/>
  <c r="T33" i="30"/>
  <c r="P33" i="30"/>
  <c r="N33" i="30"/>
  <c r="R33" i="30" s="1"/>
  <c r="L33" i="30"/>
  <c r="J33" i="30"/>
  <c r="H33" i="30"/>
  <c r="F33" i="30"/>
  <c r="AB32" i="30"/>
  <c r="Z32" i="30"/>
  <c r="X32" i="30"/>
  <c r="V32" i="30"/>
  <c r="T32" i="30"/>
  <c r="P32" i="30"/>
  <c r="N32" i="30"/>
  <c r="R32" i="30" s="1"/>
  <c r="L32" i="30"/>
  <c r="J32" i="30"/>
  <c r="H32" i="30"/>
  <c r="F32" i="30"/>
  <c r="AB31" i="30"/>
  <c r="Z31" i="30"/>
  <c r="X31" i="30"/>
  <c r="V31" i="30"/>
  <c r="T31" i="30"/>
  <c r="P31" i="30"/>
  <c r="N31" i="30"/>
  <c r="R31" i="30" s="1"/>
  <c r="L31" i="30"/>
  <c r="J31" i="30"/>
  <c r="H31" i="30"/>
  <c r="F31" i="30"/>
  <c r="AB30" i="30"/>
  <c r="Z30" i="30"/>
  <c r="X30" i="30"/>
  <c r="V30" i="30"/>
  <c r="T30" i="30"/>
  <c r="R30" i="30"/>
  <c r="P30" i="30"/>
  <c r="N30" i="30"/>
  <c r="L30" i="30"/>
  <c r="J30" i="30"/>
  <c r="H30" i="30"/>
  <c r="F30" i="30"/>
  <c r="H25" i="30"/>
  <c r="J25" i="30"/>
  <c r="L25" i="30"/>
  <c r="N25" i="30"/>
  <c r="R25" i="30" s="1"/>
  <c r="P25" i="30"/>
  <c r="T25" i="30"/>
  <c r="V25" i="30"/>
  <c r="X25" i="30"/>
  <c r="Z25" i="30"/>
  <c r="AB25" i="30"/>
  <c r="AB24" i="30"/>
  <c r="Z24" i="30"/>
  <c r="X24" i="30"/>
  <c r="V24" i="30"/>
  <c r="T24" i="30"/>
  <c r="P24" i="30"/>
  <c r="N24" i="30"/>
  <c r="R24" i="30" s="1"/>
  <c r="L24" i="30"/>
  <c r="J24" i="30"/>
  <c r="H24" i="30"/>
  <c r="AB23" i="30"/>
  <c r="Z23" i="30"/>
  <c r="X23" i="30"/>
  <c r="V23" i="30"/>
  <c r="T23" i="30"/>
  <c r="P23" i="30"/>
  <c r="N23" i="30"/>
  <c r="R23" i="30" s="1"/>
  <c r="L23" i="30"/>
  <c r="J23" i="30"/>
  <c r="H23" i="30"/>
  <c r="F23" i="30"/>
  <c r="AB22" i="30"/>
  <c r="Z22" i="30"/>
  <c r="X22" i="30"/>
  <c r="V22" i="30"/>
  <c r="T22" i="30"/>
  <c r="P22" i="30"/>
  <c r="N22" i="30"/>
  <c r="R22" i="30" s="1"/>
  <c r="L22" i="30"/>
  <c r="J22" i="30"/>
  <c r="H22" i="30"/>
  <c r="F22" i="30"/>
  <c r="AB21" i="30"/>
  <c r="Z21" i="30"/>
  <c r="X21" i="30"/>
  <c r="V21" i="30"/>
  <c r="T21" i="30"/>
  <c r="P21" i="30"/>
  <c r="N21" i="30"/>
  <c r="R21" i="30" s="1"/>
  <c r="L21" i="30"/>
  <c r="J21" i="30"/>
  <c r="H21" i="30"/>
  <c r="F21" i="30"/>
  <c r="AB20" i="30"/>
  <c r="Z20" i="30"/>
  <c r="X20" i="30"/>
  <c r="V20" i="30"/>
  <c r="T20" i="30"/>
  <c r="P20" i="30"/>
  <c r="N20" i="30"/>
  <c r="R20" i="30" s="1"/>
  <c r="L20" i="30"/>
  <c r="J20" i="30"/>
  <c r="H20" i="30"/>
  <c r="F20" i="30"/>
  <c r="AB19" i="30"/>
  <c r="Z19" i="30"/>
  <c r="X19" i="30"/>
  <c r="V19" i="30"/>
  <c r="T19" i="30"/>
  <c r="P19" i="30"/>
  <c r="N19" i="30"/>
  <c r="R19" i="30" s="1"/>
  <c r="L19" i="30"/>
  <c r="J19" i="30"/>
  <c r="H19" i="30"/>
  <c r="F19" i="30"/>
  <c r="AB18" i="30"/>
  <c r="Z18" i="30"/>
  <c r="X18" i="30"/>
  <c r="V18" i="30"/>
  <c r="T18" i="30"/>
  <c r="P18" i="30"/>
  <c r="N18" i="30"/>
  <c r="R18" i="30" s="1"/>
  <c r="L18" i="30"/>
  <c r="J18" i="30"/>
  <c r="H18" i="30"/>
  <c r="F18" i="30"/>
  <c r="AB17" i="30"/>
  <c r="Z17" i="30"/>
  <c r="X17" i="30"/>
  <c r="V17" i="30"/>
  <c r="T17" i="30"/>
  <c r="R17" i="30"/>
  <c r="P17" i="30"/>
  <c r="N17" i="30"/>
  <c r="L17" i="30"/>
  <c r="J17" i="30"/>
  <c r="H17" i="30"/>
  <c r="F17" i="30"/>
  <c r="AC17" i="29"/>
  <c r="AC18" i="29"/>
  <c r="AC19" i="29"/>
  <c r="AC20" i="29"/>
  <c r="AC21" i="29"/>
  <c r="AC22" i="29"/>
  <c r="AC23" i="29"/>
  <c r="AC24" i="29"/>
  <c r="AC25" i="29"/>
  <c r="AA17" i="29"/>
  <c r="AA18" i="29"/>
  <c r="AA19" i="29"/>
  <c r="AA20" i="29"/>
  <c r="AA21" i="29"/>
  <c r="AA22" i="29"/>
  <c r="AA23" i="29"/>
  <c r="AA24" i="29"/>
  <c r="AA25" i="29"/>
  <c r="AA16" i="29"/>
  <c r="Y17" i="29"/>
  <c r="Y18" i="29"/>
  <c r="Y19" i="29"/>
  <c r="Y20" i="29"/>
  <c r="Y21" i="29"/>
  <c r="Y22" i="29"/>
  <c r="Y23" i="29"/>
  <c r="Y24" i="29"/>
  <c r="Y25" i="29"/>
  <c r="Y16" i="29"/>
  <c r="W25" i="29"/>
  <c r="W17" i="29"/>
  <c r="W18" i="29"/>
  <c r="W19" i="29"/>
  <c r="W20" i="29"/>
  <c r="W21" i="29"/>
  <c r="W22" i="29"/>
  <c r="W23" i="29"/>
  <c r="W24" i="29"/>
  <c r="W16" i="29"/>
  <c r="U17" i="29"/>
  <c r="U18" i="29"/>
  <c r="U19" i="29"/>
  <c r="U20" i="29"/>
  <c r="U21" i="29"/>
  <c r="U22" i="29"/>
  <c r="U23" i="29"/>
  <c r="U24" i="29"/>
  <c r="U25" i="29"/>
  <c r="U16" i="29"/>
  <c r="S16" i="29"/>
  <c r="Q17" i="29"/>
  <c r="Q18" i="29"/>
  <c r="Q19" i="29"/>
  <c r="Q20" i="29"/>
  <c r="Q21" i="29"/>
  <c r="Q22" i="29"/>
  <c r="Q23" i="29"/>
  <c r="Q24" i="29"/>
  <c r="Q25" i="29"/>
  <c r="Q16" i="29"/>
  <c r="O25" i="29"/>
  <c r="O17" i="29"/>
  <c r="S17" i="29" s="1"/>
  <c r="O18" i="29"/>
  <c r="S18" i="29" s="1"/>
  <c r="O19" i="29"/>
  <c r="S19" i="29" s="1"/>
  <c r="O20" i="29"/>
  <c r="S20" i="29" s="1"/>
  <c r="O21" i="29"/>
  <c r="S21" i="29" s="1"/>
  <c r="O22" i="29"/>
  <c r="S22" i="29" s="1"/>
  <c r="O23" i="29"/>
  <c r="O24" i="29"/>
  <c r="S24" i="29" s="1"/>
  <c r="O16" i="29"/>
  <c r="M17" i="29"/>
  <c r="M18" i="29"/>
  <c r="M19" i="29"/>
  <c r="M20" i="29"/>
  <c r="M21" i="29"/>
  <c r="M22" i="29"/>
  <c r="M23" i="29"/>
  <c r="M24" i="29"/>
  <c r="M25" i="29"/>
  <c r="M16" i="29"/>
  <c r="K16" i="29"/>
  <c r="I16" i="29"/>
  <c r="G16" i="29"/>
  <c r="K17" i="29"/>
  <c r="K18" i="29"/>
  <c r="K19" i="29"/>
  <c r="K20" i="29"/>
  <c r="K21" i="29"/>
  <c r="K22" i="29"/>
  <c r="K23" i="29"/>
  <c r="K24" i="29"/>
  <c r="K25" i="29"/>
  <c r="I18" i="29"/>
  <c r="I19" i="29"/>
  <c r="I20" i="29"/>
  <c r="I21" i="29"/>
  <c r="I22" i="29"/>
  <c r="I23" i="29"/>
  <c r="I24" i="29"/>
  <c r="I25" i="29"/>
  <c r="I17" i="29"/>
  <c r="G17" i="29"/>
  <c r="G18" i="29"/>
  <c r="G19" i="29"/>
  <c r="G20" i="29"/>
  <c r="G21" i="29"/>
  <c r="G22" i="29"/>
  <c r="G23" i="29"/>
  <c r="G24" i="29"/>
  <c r="G25" i="29"/>
  <c r="C64" i="23"/>
  <c r="D64" i="23" s="1"/>
  <c r="E64" i="23" s="1"/>
  <c r="F64" i="23" s="1"/>
  <c r="G64" i="23" s="1"/>
  <c r="C21" i="23"/>
  <c r="C13" i="33"/>
  <c r="D13" i="33" s="1"/>
  <c r="E13" i="33" s="1"/>
  <c r="F13" i="33" s="1"/>
  <c r="G13" i="33" s="1"/>
  <c r="D16" i="21"/>
  <c r="D21" i="23" l="1"/>
  <c r="E21" i="23" s="1"/>
  <c r="F21" i="23" s="1"/>
  <c r="G21" i="23" s="1"/>
  <c r="AC31" i="30"/>
  <c r="AC40" i="30"/>
  <c r="AC49" i="30"/>
  <c r="AC58" i="30"/>
  <c r="AC38" i="30"/>
  <c r="AE40" i="30"/>
  <c r="AK40" i="30"/>
  <c r="AI40" i="30"/>
  <c r="AG40" i="30"/>
  <c r="AG58" i="30"/>
  <c r="AE58" i="30"/>
  <c r="AI58" i="30"/>
  <c r="AK58" i="30"/>
  <c r="AC17" i="30"/>
  <c r="AI19" i="30"/>
  <c r="AG19" i="30"/>
  <c r="AE19" i="30"/>
  <c r="AK19" i="30"/>
  <c r="AC22" i="30"/>
  <c r="AI38" i="30"/>
  <c r="AK38" i="30"/>
  <c r="AE38" i="30"/>
  <c r="AG38" i="30"/>
  <c r="AK47" i="30"/>
  <c r="AI47" i="30"/>
  <c r="AG47" i="30"/>
  <c r="AE47" i="30"/>
  <c r="AC56" i="30"/>
  <c r="AE17" i="30"/>
  <c r="AG17" i="30"/>
  <c r="AI17" i="30"/>
  <c r="AK17" i="30"/>
  <c r="AK22" i="30"/>
  <c r="AI22" i="30"/>
  <c r="AG22" i="30"/>
  <c r="AE22" i="30"/>
  <c r="AC20" i="30"/>
  <c r="AC30" i="30"/>
  <c r="AI32" i="30"/>
  <c r="AG32" i="30"/>
  <c r="AE32" i="30"/>
  <c r="AK32" i="30"/>
  <c r="AK41" i="30"/>
  <c r="AI41" i="30"/>
  <c r="AG41" i="30"/>
  <c r="AE41" i="30"/>
  <c r="AK50" i="30"/>
  <c r="AI50" i="30"/>
  <c r="AG50" i="30"/>
  <c r="AE50" i="30"/>
  <c r="AK59" i="30"/>
  <c r="AI59" i="30"/>
  <c r="AG59" i="30"/>
  <c r="AE59" i="30"/>
  <c r="AC19" i="30"/>
  <c r="AC50" i="30"/>
  <c r="AK56" i="30"/>
  <c r="AI56" i="30"/>
  <c r="AG56" i="30"/>
  <c r="AE56" i="30"/>
  <c r="AG20" i="30"/>
  <c r="AI20" i="30"/>
  <c r="AK20" i="30"/>
  <c r="AE20" i="30"/>
  <c r="AC23" i="30"/>
  <c r="AE30" i="30"/>
  <c r="AK30" i="30"/>
  <c r="AG30" i="30"/>
  <c r="AI30" i="30"/>
  <c r="AC39" i="30"/>
  <c r="AC48" i="30"/>
  <c r="AC57" i="30"/>
  <c r="AG31" i="30"/>
  <c r="AK31" i="30"/>
  <c r="AI31" i="30"/>
  <c r="AE31" i="30"/>
  <c r="AC47" i="30"/>
  <c r="AC32" i="30"/>
  <c r="AC18" i="30"/>
  <c r="AK23" i="30"/>
  <c r="AI23" i="30"/>
  <c r="AG23" i="30"/>
  <c r="AE23" i="30"/>
  <c r="AC33" i="30"/>
  <c r="AK39" i="30"/>
  <c r="AI39" i="30"/>
  <c r="AG39" i="30"/>
  <c r="AE39" i="30"/>
  <c r="AC42" i="30"/>
  <c r="AK48" i="30"/>
  <c r="AI48" i="30"/>
  <c r="AG48" i="30"/>
  <c r="AE48" i="30"/>
  <c r="AC55" i="30"/>
  <c r="AK57" i="30"/>
  <c r="AI57" i="30"/>
  <c r="AG57" i="30"/>
  <c r="AE57" i="30"/>
  <c r="AC60" i="30"/>
  <c r="AI21" i="30"/>
  <c r="AG21" i="30"/>
  <c r="AK21" i="30"/>
  <c r="AE21" i="30"/>
  <c r="AG49" i="30"/>
  <c r="AE49" i="30"/>
  <c r="AI49" i="30"/>
  <c r="AK49" i="30"/>
  <c r="AC41" i="30"/>
  <c r="AC59" i="30"/>
  <c r="AK18" i="30"/>
  <c r="AG18" i="30"/>
  <c r="AI18" i="30"/>
  <c r="AE18" i="30"/>
  <c r="AC21" i="30"/>
  <c r="AK33" i="30"/>
  <c r="AI33" i="30"/>
  <c r="AG33" i="30"/>
  <c r="AE33" i="30"/>
  <c r="AK42" i="30"/>
  <c r="AI42" i="30"/>
  <c r="AG42" i="30"/>
  <c r="AE42" i="30"/>
  <c r="AK55" i="30"/>
  <c r="AG55" i="30"/>
  <c r="AG63" i="30" s="1"/>
  <c r="AE55" i="30"/>
  <c r="AI55" i="30"/>
  <c r="AK60" i="30"/>
  <c r="AI60" i="30"/>
  <c r="AE60" i="30"/>
  <c r="AG60" i="30"/>
  <c r="AD20" i="29"/>
  <c r="AE20" i="29" s="1"/>
  <c r="AD19" i="29"/>
  <c r="AE19" i="29" s="1"/>
  <c r="AD18" i="29"/>
  <c r="AE18" i="29" s="1"/>
  <c r="AD21" i="29"/>
  <c r="AE21" i="29" s="1"/>
  <c r="AD17" i="29"/>
  <c r="AE17" i="29" s="1"/>
  <c r="Y27" i="29"/>
  <c r="AF16" i="29"/>
  <c r="D33" i="23" s="1"/>
  <c r="AD24" i="29"/>
  <c r="AE24" i="29" s="1"/>
  <c r="AD22" i="29"/>
  <c r="AE22" i="29" s="1"/>
  <c r="AD16" i="29"/>
  <c r="J52" i="30"/>
  <c r="X52" i="30"/>
  <c r="L63" i="30"/>
  <c r="T52" i="30"/>
  <c r="F52" i="30"/>
  <c r="C41" i="23"/>
  <c r="C39" i="23"/>
  <c r="AC27" i="29"/>
  <c r="C38" i="23"/>
  <c r="G27" i="29"/>
  <c r="C33" i="23"/>
  <c r="C37" i="23"/>
  <c r="C36" i="23"/>
  <c r="C35" i="23"/>
  <c r="C34" i="23"/>
  <c r="V63" i="30"/>
  <c r="V52" i="30"/>
  <c r="T63" i="30"/>
  <c r="H52" i="30"/>
  <c r="Z52" i="30"/>
  <c r="F35" i="30"/>
  <c r="L52" i="30"/>
  <c r="AB52" i="30"/>
  <c r="N63" i="30"/>
  <c r="N52" i="30"/>
  <c r="P63" i="30"/>
  <c r="P52" i="30"/>
  <c r="J63" i="30"/>
  <c r="AB44" i="30"/>
  <c r="X63" i="30"/>
  <c r="AB63" i="30"/>
  <c r="H63" i="30"/>
  <c r="Z63" i="30"/>
  <c r="R63" i="30"/>
  <c r="F63" i="30"/>
  <c r="R52" i="30"/>
  <c r="H44" i="30"/>
  <c r="X44" i="30"/>
  <c r="P44" i="30"/>
  <c r="F25" i="30"/>
  <c r="AC25" i="30" s="1"/>
  <c r="J44" i="30"/>
  <c r="Z44" i="30"/>
  <c r="F24" i="30"/>
  <c r="AC24" i="30" s="1"/>
  <c r="V44" i="30"/>
  <c r="T44" i="30"/>
  <c r="L44" i="30"/>
  <c r="R44" i="30"/>
  <c r="N44" i="30"/>
  <c r="F44" i="30"/>
  <c r="V35" i="30"/>
  <c r="R35" i="30"/>
  <c r="T35" i="30"/>
  <c r="H35" i="30"/>
  <c r="X35" i="30"/>
  <c r="P35" i="30"/>
  <c r="J35" i="30"/>
  <c r="Z35" i="30"/>
  <c r="L35" i="30"/>
  <c r="AB35" i="30"/>
  <c r="N35" i="30"/>
  <c r="T27" i="30"/>
  <c r="V27" i="30"/>
  <c r="H27" i="30"/>
  <c r="X27" i="30"/>
  <c r="J27" i="30"/>
  <c r="Z27" i="30"/>
  <c r="L27" i="30"/>
  <c r="AB27" i="30"/>
  <c r="N27" i="30"/>
  <c r="P27" i="30"/>
  <c r="R27" i="30"/>
  <c r="W27" i="29"/>
  <c r="Q27" i="29"/>
  <c r="AA27" i="29"/>
  <c r="I27" i="29"/>
  <c r="K27" i="29"/>
  <c r="M27" i="29"/>
  <c r="U27" i="29"/>
  <c r="O27" i="29"/>
  <c r="S23" i="29"/>
  <c r="S25" i="29"/>
  <c r="C42" i="23" s="1"/>
  <c r="E16" i="21"/>
  <c r="F16" i="21" s="1"/>
  <c r="G16" i="21" s="1"/>
  <c r="AC52" i="30" l="1"/>
  <c r="AG35" i="30"/>
  <c r="AK63" i="30"/>
  <c r="AG25" i="30"/>
  <c r="AK35" i="30"/>
  <c r="AK52" i="30"/>
  <c r="AG44" i="30"/>
  <c r="AE35" i="30"/>
  <c r="AC35" i="30"/>
  <c r="AE44" i="30"/>
  <c r="AC27" i="30"/>
  <c r="AK44" i="30"/>
  <c r="AC44" i="30"/>
  <c r="AI44" i="30"/>
  <c r="AG24" i="30"/>
  <c r="AG27" i="30" s="1"/>
  <c r="AE25" i="30"/>
  <c r="AE52" i="30"/>
  <c r="AE24" i="30"/>
  <c r="AE27" i="30" s="1"/>
  <c r="AI63" i="30"/>
  <c r="AI25" i="30"/>
  <c r="AG52" i="30"/>
  <c r="AI24" i="30"/>
  <c r="AE63" i="30"/>
  <c r="AI35" i="30"/>
  <c r="AK25" i="30"/>
  <c r="AI52" i="30"/>
  <c r="AK24" i="30"/>
  <c r="AK27" i="30" s="1"/>
  <c r="AG16" i="29"/>
  <c r="AH16" i="29" s="1"/>
  <c r="E33" i="23" s="1"/>
  <c r="AF22" i="29"/>
  <c r="AL20" i="29"/>
  <c r="G37" i="23" s="1"/>
  <c r="AF20" i="29"/>
  <c r="AL17" i="29"/>
  <c r="G34" i="23" s="1"/>
  <c r="AF17" i="29"/>
  <c r="AL18" i="29"/>
  <c r="G35" i="23" s="1"/>
  <c r="AF18" i="29"/>
  <c r="AL21" i="29"/>
  <c r="G38" i="23" s="1"/>
  <c r="AF21" i="29"/>
  <c r="AL24" i="29"/>
  <c r="G41" i="23" s="1"/>
  <c r="AF24" i="29"/>
  <c r="AF19" i="29"/>
  <c r="AL19" i="29"/>
  <c r="G36" i="23" s="1"/>
  <c r="AD25" i="29"/>
  <c r="AE25" i="29" s="1"/>
  <c r="AF25" i="29" s="1"/>
  <c r="AL22" i="29"/>
  <c r="G39" i="23" s="1"/>
  <c r="AD23" i="29"/>
  <c r="AE23" i="29" s="1"/>
  <c r="C24" i="23"/>
  <c r="F27" i="30"/>
  <c r="S27" i="29"/>
  <c r="C40" i="23"/>
  <c r="C45" i="23" s="1"/>
  <c r="D16" i="33"/>
  <c r="E16" i="33"/>
  <c r="F16" i="33"/>
  <c r="G16" i="33"/>
  <c r="AI27" i="30" l="1"/>
  <c r="AG20" i="29"/>
  <c r="AH20" i="29" s="1"/>
  <c r="D37" i="23"/>
  <c r="AG18" i="29"/>
  <c r="AH18" i="29" s="1"/>
  <c r="D35" i="23"/>
  <c r="AG22" i="29"/>
  <c r="AH22" i="29" s="1"/>
  <c r="D39" i="23"/>
  <c r="AG25" i="29"/>
  <c r="AH25" i="29" s="1"/>
  <c r="E42" i="23" s="1"/>
  <c r="D42" i="23"/>
  <c r="AG19" i="29"/>
  <c r="AH19" i="29" s="1"/>
  <c r="D36" i="23"/>
  <c r="AG24" i="29"/>
  <c r="AH24" i="29" s="1"/>
  <c r="D41" i="23"/>
  <c r="AG17" i="29"/>
  <c r="AH17" i="29" s="1"/>
  <c r="D34" i="23"/>
  <c r="AD27" i="29"/>
  <c r="AL23" i="29"/>
  <c r="G40" i="23" s="1"/>
  <c r="AG21" i="29"/>
  <c r="AH21" i="29" s="1"/>
  <c r="E38" i="23" s="1"/>
  <c r="D38" i="23"/>
  <c r="AL25" i="29"/>
  <c r="G42" i="23" s="1"/>
  <c r="AF23" i="29"/>
  <c r="AI16" i="29"/>
  <c r="AJ16" i="29" s="1"/>
  <c r="F33" i="23" s="1"/>
  <c r="C23" i="23"/>
  <c r="D15" i="33"/>
  <c r="E15" i="33"/>
  <c r="F15" i="33"/>
  <c r="G15" i="33"/>
  <c r="E31" i="29" l="1"/>
  <c r="AI21" i="29"/>
  <c r="AJ21" i="29" s="1"/>
  <c r="F38" i="23" s="1"/>
  <c r="AI25" i="29"/>
  <c r="AJ25" i="29" s="1"/>
  <c r="AG23" i="29"/>
  <c r="D40" i="23"/>
  <c r="E39" i="23"/>
  <c r="AI22" i="29"/>
  <c r="AJ22" i="29" s="1"/>
  <c r="E34" i="23"/>
  <c r="AI17" i="29"/>
  <c r="AJ17" i="29" s="1"/>
  <c r="E41" i="23"/>
  <c r="AI24" i="29"/>
  <c r="AJ24" i="29" s="1"/>
  <c r="E35" i="23"/>
  <c r="AI18" i="29"/>
  <c r="AJ18" i="29" s="1"/>
  <c r="D45" i="23"/>
  <c r="E36" i="23"/>
  <c r="AI19" i="29"/>
  <c r="AJ19" i="29" s="1"/>
  <c r="E37" i="23"/>
  <c r="AI20" i="29"/>
  <c r="AJ20" i="29" s="1"/>
  <c r="AF27" i="29"/>
  <c r="AK16" i="29"/>
  <c r="C30" i="23"/>
  <c r="C55" i="23" s="1"/>
  <c r="C58" i="23" s="1"/>
  <c r="D70" i="23"/>
  <c r="AK21" i="29" l="1"/>
  <c r="F36" i="23"/>
  <c r="AK19" i="29"/>
  <c r="AL16" i="29"/>
  <c r="G33" i="23" s="1"/>
  <c r="G45" i="23" s="1"/>
  <c r="F34" i="23"/>
  <c r="AK17" i="29"/>
  <c r="F35" i="23"/>
  <c r="AK18" i="29"/>
  <c r="F39" i="23"/>
  <c r="AK22" i="29"/>
  <c r="AH23" i="29"/>
  <c r="F37" i="23"/>
  <c r="AK20" i="29"/>
  <c r="F41" i="23"/>
  <c r="AK24" i="29"/>
  <c r="F42" i="23"/>
  <c r="AK25" i="29"/>
  <c r="C48" i="23"/>
  <c r="C53" i="23" s="1"/>
  <c r="C52" i="23"/>
  <c r="C59" i="23"/>
  <c r="C51" i="23"/>
  <c r="C49" i="23"/>
  <c r="C50" i="23"/>
  <c r="E70" i="23"/>
  <c r="F70" i="23"/>
  <c r="G70" i="23"/>
  <c r="AL27" i="29" l="1"/>
  <c r="E40" i="23"/>
  <c r="E45" i="23" s="1"/>
  <c r="AH27" i="29"/>
  <c r="AI23" i="29"/>
  <c r="AJ23" i="29" s="1"/>
  <c r="C14" i="33"/>
  <c r="C24" i="33" s="1"/>
  <c r="G55" i="23"/>
  <c r="F40" i="23" l="1"/>
  <c r="F45" i="23" s="1"/>
  <c r="F55" i="23" s="1"/>
  <c r="AK23" i="29"/>
  <c r="AJ27" i="29"/>
  <c r="C60" i="23"/>
  <c r="E55" i="23"/>
  <c r="D55" i="23"/>
  <c r="C25" i="33" l="1"/>
  <c r="F58" i="23"/>
  <c r="F60" i="23" s="1"/>
  <c r="F14" i="33"/>
  <c r="F24" i="33" s="1"/>
  <c r="G58" i="23"/>
  <c r="G14" i="33"/>
  <c r="G24" i="33" s="1"/>
  <c r="E58" i="23"/>
  <c r="E60" i="23" s="1"/>
  <c r="E14" i="33"/>
  <c r="E24" i="33" s="1"/>
  <c r="D58" i="23"/>
  <c r="D60" i="23" s="1"/>
  <c r="D14" i="33"/>
  <c r="D24" i="33" l="1"/>
  <c r="D25" i="33" s="1"/>
  <c r="E25" i="33" s="1"/>
  <c r="F25" i="33" s="1"/>
  <c r="G25" i="33" s="1"/>
  <c r="F71" i="23"/>
  <c r="G71" i="23"/>
  <c r="D59" i="23"/>
  <c r="E59" i="23" s="1"/>
  <c r="F59" i="23" s="1"/>
  <c r="G59" i="23" s="1"/>
  <c r="E71" i="23"/>
  <c r="G61" i="23"/>
  <c r="G60" i="23"/>
  <c r="D7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Dumauthioz Michel</author>
  </authors>
  <commentList>
    <comment ref="B18" authorId="0" shapeId="0" xr:uid="{89029C84-7E11-432B-9FD2-EBA5D7D5C596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Beispiel: Die Anschaffung eines Druckers im Wert von CHF 5'000.-.</t>
        </r>
      </text>
    </comment>
    <comment ref="B32" authorId="0" shapeId="0" xr:uid="{C6784C8C-4D08-4021-AF37-51744AE4DA0E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Beispiel: Abschreibung des Druckers im Wert von CHF 5'000.- über 2 Jahre hinweg. D.h. pro Jahr ein Betrag von CHF 2'500.-.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Dumauthioz Michel</author>
  </authors>
  <commentList>
    <comment ref="D15" authorId="0" shapeId="0" xr:uid="{C0B66C6E-8A30-4676-8D2A-63E7A076D492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werden die Kosten pro einzelne Einheit angegeben, z.B. ein Gehalt von CHF 5'000.- pro Mitarbeitende.</t>
        </r>
      </text>
    </comment>
    <comment ref="E15" authorId="0" shapeId="0" xr:uid="{C53F1EDA-9A66-4844-B5A7-120A9CE65626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wird die pro Monat verbrauchte Menge angegeben, z.B. 1x Monatslohn (Menge) für CHF 5'000.- (Einheit).</t>
        </r>
      </text>
    </comment>
    <comment ref="B16" authorId="0" shapeId="0" xr:uid="{298F82DB-78A2-4503-8C56-BF8E9ACACBF5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die Personalkosten für deine Firma eintragen. Bei den Zellen "Lohn" kannst du die Namen deiner Mitarbeitenden eintragen.</t>
        </r>
      </text>
    </comment>
    <comment ref="C24" authorId="0" shapeId="0" xr:uid="{714B0B0A-2EDA-4B73-A36C-96335657D3C7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Pro Mitarbeitende/r betragen die Sozialabgaben 26% (inkl. PK-Beitrage und werden je zur Hälfte vom Arbeitnehmer und Arbeitgeber bezahlt.</t>
        </r>
      </text>
    </comment>
    <comment ref="B29" authorId="0" shapeId="0" xr:uid="{DB2E136B-2A5F-416B-8D6B-F6463B295989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die Infrastrukturkosten für deine Firma eintragen. Bei weiteren anfallenden Kosten kannst du zusätzliche Zellen hinzufügen.</t>
        </r>
      </text>
    </comment>
    <comment ref="B37" authorId="0" shapeId="0" xr:uid="{34785F5E-A0B3-41CE-A4CB-FF0B64B5C958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kannst du die Marketingausgaben für deine Firma eintragen. Bei weiteren anfallenden Kosten kannst du zusätzliche Zellen hinzufügen.</t>
        </r>
      </text>
    </comment>
    <comment ref="B46" authorId="0" shapeId="0" xr:uid="{3886D1BF-96CA-41F8-8A98-4C15559278B0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die Logistikkosten für deine Firma eintragen. Bei weiteren anfallenden Kosten kannst du zusätzliche Zellen hinzufügen.</t>
        </r>
      </text>
    </comment>
    <comment ref="B47" authorId="0" shapeId="0" xr:uid="{2B958FC2-687B-4F10-9071-9EB5E8A88697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Versandkosten entstehen bei der Versendung von Produkten, bspw. durch Verpackungs- und Portokosten.</t>
        </r>
      </text>
    </comment>
    <comment ref="B48" authorId="0" shapeId="0" xr:uid="{1461C3CC-FEC2-47BA-B585-98B7BF1B3A06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Objektkosten fallen bei der Übergabe von Waren, Material oder Fertigerzeugnissen zwischen Lager und Transportmittel oder zwischen unterschiedlichen Transportmitteln an.</t>
        </r>
      </text>
    </comment>
    <comment ref="B49" authorId="0" shapeId="0" xr:uid="{3EC207F4-D23D-4EDE-8104-59B9A886167C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Kosten für Retouren fallen bspw. durch die Reinigung oder Neuverpackung der Waren an.</t>
        </r>
      </text>
    </comment>
    <comment ref="B50" authorId="0" shapeId="0" xr:uid="{7B3924E3-C246-454E-BB31-97C0048633E9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Fixkosten sind über einen bestimmten Zeitraum hinweg kontinuierlich anfallende Kosten (unabhängig von der Produktionsmenge).</t>
        </r>
      </text>
    </comment>
    <comment ref="B54" authorId="0" shapeId="0" xr:uid="{33BD4FB4-4D56-40AD-9A30-1160EF93B166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weitere Kosten für deine Firma eintragen, die du keiner der obigen Kategorien zuordnen kannst. Bei den Zellen "Lohn" kannst du die Namen deiner Mitarbeitenden eintragen.</t>
        </r>
      </text>
    </comment>
    <comment ref="B60" authorId="0" shapeId="0" xr:uid="{C1EA7898-1127-4CB5-A3EB-C31F5155CB35}">
      <text>
        <r>
          <rPr>
            <b/>
            <sz val="9"/>
            <color indexed="81"/>
            <rFont val="Arial"/>
            <family val="2"/>
          </rPr>
          <t xml:space="preserve">Foundera: </t>
        </r>
        <r>
          <rPr>
            <sz val="9"/>
            <color indexed="81"/>
            <rFont val="Arial"/>
            <family val="2"/>
          </rPr>
          <t>Debitorenverluste sind offen gebliebene Forderungen durch zahlungsunfähige oder -willige Kunden:innen.</t>
        </r>
      </text>
    </comment>
    <comment ref="B61" authorId="0" shapeId="0" xr:uid="{DADC194B-D211-4E6F-A3A2-8AAB9F9C3A47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Rückstellungen können ganz vereinfacht ausgedrückt auch als Sparen bezeichnet werden.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Dumauthioz Michel</author>
  </authors>
  <commentList>
    <comment ref="B16" authorId="0" shapeId="0" xr:uid="{A11073CB-C1DD-4FD0-B759-940B65A9055D}">
      <text>
        <r>
          <rPr>
            <sz val="9"/>
            <color indexed="81"/>
            <rFont val="Arial"/>
            <family val="2"/>
          </rPr>
          <t>Foundera:
Trage hier das Produkt oder die DL ein, welche du deinen Kund:innen verrechnest.</t>
        </r>
      </text>
    </comment>
    <comment ref="C16" authorId="0" shapeId="0" xr:uid="{C1F40375-4F37-436D-AD89-F70B3A268DE2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Rabatte oder Skonti eintragen, die vom Produkt/ der DL abgezogen werden.</t>
        </r>
        <r>
          <rPr>
            <b/>
            <sz val="9"/>
            <color indexed="81"/>
            <rFont val="Arial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Dumauthioz Michel</author>
  </authors>
  <commentList>
    <comment ref="B17" authorId="0" shapeId="0" xr:uid="{BBFD4967-10F1-4A65-ABDA-07EF31175E29}">
      <text>
        <r>
          <rPr>
            <b/>
            <sz val="9"/>
            <color indexed="81"/>
            <rFont val="Arial"/>
            <family val="2"/>
          </rPr>
          <t>Foundera:</t>
        </r>
        <r>
          <rPr>
            <sz val="9"/>
            <color indexed="81"/>
            <rFont val="Arial"/>
            <family val="2"/>
          </rPr>
          <t xml:space="preserve">
Hier kannst du angeben, wie dein Bestand an flüssigen Mitteln für das aktuelle Geschäftsjahr aussieht.</t>
        </r>
      </text>
    </comment>
    <comment ref="B18" authorId="0" shapeId="0" xr:uid="{2B148BD7-EE15-40CC-9360-2B732EB93555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kannst du angeben, wie dein Bestand an offenen Forderungen für das aktuelle Geschäftsjahr aussieht.</t>
        </r>
      </text>
    </comment>
    <comment ref="B19" authorId="0" shapeId="0" xr:uid="{2A5FBEF0-AC77-459E-B260-7E6C0C5F54FD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kannst du als finanziellen Wert angeben, wie dein Lagerbestand fürs aktuelle Geschäftsjahr aussieht.</t>
        </r>
      </text>
    </comment>
    <comment ref="B20" authorId="0" shapeId="0" xr:uid="{1523DA07-1921-4DF9-B2C4-05B1809F32F6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kannst du angeben, wie dein Bestand an offenen Verbindlichkeiten bzw. Schulden für das aktuelle Geschäftsjahr aussieht.</t>
        </r>
      </text>
    </comment>
    <comment ref="B21" authorId="0" shapeId="0" xr:uid="{5074D17A-377B-4581-BAF4-9D7A530E601A}">
      <text>
        <r>
          <rPr>
            <b/>
            <sz val="9"/>
            <color indexed="81"/>
            <rFont val="Arial"/>
            <family val="2"/>
          </rPr>
          <t xml:space="preserve">Foundera:
</t>
        </r>
        <r>
          <rPr>
            <sz val="9"/>
            <color indexed="81"/>
            <rFont val="Arial"/>
            <family val="2"/>
          </rPr>
          <t>Hier kannst du sämtliche Verbindlichkeiten aufführen, dessen Restzahlung im aktuellen Geschäftsjahr fällig ist.</t>
        </r>
      </text>
    </comment>
  </commentList>
</comments>
</file>

<file path=xl/sharedStrings.xml><?xml version="1.0" encoding="utf-8"?>
<sst xmlns="http://schemas.openxmlformats.org/spreadsheetml/2006/main" count="380" uniqueCount="275">
  <si>
    <t>Kundeninformation</t>
  </si>
  <si>
    <t>Firma</t>
  </si>
  <si>
    <t>Strasse</t>
  </si>
  <si>
    <t>Ort</t>
  </si>
  <si>
    <t>Telefon</t>
  </si>
  <si>
    <t>Website</t>
  </si>
  <si>
    <t>Kontaktperson</t>
  </si>
  <si>
    <t>E-Mail</t>
  </si>
  <si>
    <t>Stellvertretung</t>
  </si>
  <si>
    <t xml:space="preserve"> -  Ran an den Speck, oder besser gesagt an die Finanzen. In diesem Dokument handeln wir mit dir das Thema Finanzen ab.</t>
  </si>
  <si>
    <t xml:space="preserve"> - Das heisst, auf den fortfolgenden Sheets hast du die Möglichkeit, deine Geschäftsidee finanziell durchzudenken und</t>
  </si>
  <si>
    <t xml:space="preserve">durchzuplanen. Der Finanzplan ist bewusst umfangreich ausgestaltet. Du musst selbstverständlich nicht alles ausfüllen. </t>
  </si>
  <si>
    <t>Beginne mit denjenigen Sachen, die für dich relevant sind und dir einen Mehrwert stiften. Bei Fragen kannst du dich bei uns melden.</t>
  </si>
  <si>
    <t xml:space="preserve"> - Dabei empfehlen wir dir, mit dem Sheet "Ausgangslage" zu beginnen und dich danach Schritt für Schritt von links nach</t>
  </si>
  <si>
    <t>rechts durch die Themen hindurch zu arbeiten.</t>
  </si>
  <si>
    <t xml:space="preserve"> - Das Sheet "Übersicht Planungsmassnahmen" kannst du fakultativ verwenden und gewisse finanzrevlevante Dinge</t>
  </si>
  <si>
    <t xml:space="preserve"> dokumentieren, die deine Geschäftsidee betreffen (z.B. wie erwartest du die Entwicklung deiner Absatzzahlen).</t>
  </si>
  <si>
    <t xml:space="preserve"> - Das Sheet "Plan-Erfolgsrechnung" zu guter Letzt dient als Konsolidierung all deiner Berechnungen und Annahmen und hat</t>
  </si>
  <si>
    <t xml:space="preserve"> dazu viele verlinkte Zellen.</t>
  </si>
  <si>
    <t xml:space="preserve"> - Ganz hinten hast du ein Glossar mit allen wichtigen erwähnten Finanzbegriffen. Und bei Fragen kannst du sowieso</t>
  </si>
  <si>
    <t>jederzeit das Foundera-Team angehen.</t>
  </si>
  <si>
    <t>Inhaltsverzeichnis</t>
  </si>
  <si>
    <t>Ausgangslage</t>
  </si>
  <si>
    <t>Investitionen</t>
  </si>
  <si>
    <t>Aufwand</t>
  </si>
  <si>
    <t>Ertrag</t>
  </si>
  <si>
    <t>Liquidität</t>
  </si>
  <si>
    <t>Plan-Erfolgsrechnung</t>
  </si>
  <si>
    <t>Übersicht Planungsannahmen</t>
  </si>
  <si>
    <t>Glossar</t>
  </si>
  <si>
    <t>Zu beachten:</t>
  </si>
  <si>
    <t xml:space="preserve"> - Die Ausgangskosten beinhalten alle Kosten, welche du benötigst, um dein Geschäftsvorhaben starten zu können.</t>
  </si>
  <si>
    <t>Ja</t>
  </si>
  <si>
    <t xml:space="preserve"> - Das sind bspw. Personal- oder Infrastrukturkosten, welche du zu Beginn deiner Geschäftstätigkeit brauchst.</t>
  </si>
  <si>
    <t xml:space="preserve"> - Trage dazu in den untenstehenden Tabellen deine Zahlen ein und ergänze weitere Zeilen, sofern du zusätzliche </t>
  </si>
  <si>
    <t>Posten aufführen möchtest.</t>
  </si>
  <si>
    <t xml:space="preserve"> - Am Tabellenende kannst du schliesslich noch einsetzen, wieviel Geld dir zur Aufnahme deiner Geschäftstätigkeit</t>
  </si>
  <si>
    <t>zur Verfügung steht (Startkapital).</t>
  </si>
  <si>
    <t>Ausgangskosten</t>
  </si>
  <si>
    <t>Kommentare</t>
  </si>
  <si>
    <t>Personal</t>
  </si>
  <si>
    <t>Rekrutierungskosten</t>
  </si>
  <si>
    <t>Etc.</t>
  </si>
  <si>
    <t>Infrastuktur</t>
  </si>
  <si>
    <t>Mietzinsdepot</t>
  </si>
  <si>
    <t>Mietzins</t>
  </si>
  <si>
    <t>Büroausstattung</t>
  </si>
  <si>
    <t>Telekom-Infrastruktur</t>
  </si>
  <si>
    <t>Umbauarbeiten</t>
  </si>
  <si>
    <t>Marketing</t>
  </si>
  <si>
    <t>Social Media-Aktivitäten</t>
  </si>
  <si>
    <t>Internetauftritt</t>
  </si>
  <si>
    <t>PR-/Verkaufsunterlagen</t>
  </si>
  <si>
    <t>Radio-/TV-/Print-Spots</t>
  </si>
  <si>
    <t>Aktivitäten am Verkaufsstandort</t>
  </si>
  <si>
    <t>Logistik</t>
  </si>
  <si>
    <t>Aufbau Logistik-Infrastruktur</t>
  </si>
  <si>
    <t>Anschaffung Rohmaterial</t>
  </si>
  <si>
    <t>Verpackungsmaterial</t>
  </si>
  <si>
    <t>Weiteres</t>
  </si>
  <si>
    <t>Gründungskosten (z.B. HR-Eintrag)</t>
  </si>
  <si>
    <t>Versicherungen</t>
  </si>
  <si>
    <t>Bank- und Finanzprodukte</t>
  </si>
  <si>
    <t>Geschäftskosten (z.B. Buchhaltung)</t>
  </si>
  <si>
    <t>Spesen</t>
  </si>
  <si>
    <t>Fahrzeuge</t>
  </si>
  <si>
    <t>Energie (Strom, Wasser etc.)</t>
  </si>
  <si>
    <t>Total Ausgangskosten</t>
  </si>
  <si>
    <t>Verfügbares Startkapital</t>
  </si>
  <si>
    <t xml:space="preserve"> - Trage in den untenstehenden Tabellen ein, mit welchen Investitionen du zu Beginn deiner Geschäftstätigkeit</t>
  </si>
  <si>
    <t>rechnest. Erste Anhaltspunkte dazu solltest du bei der Erfassung deiner Ausgangskosten erhalten haben.</t>
  </si>
  <si>
    <t>Nein</t>
  </si>
  <si>
    <t xml:space="preserve"> - Basierend auf den aufgeführten Investitionen kannst du dann auch deine Abschreibungen aufnehmen.</t>
  </si>
  <si>
    <t xml:space="preserve"> - Eine Investition ist eine langfristige Anlage von Kapital in Sachgütern bzw. Produktionsmitteln</t>
  </si>
  <si>
    <t>(Maschinen, Anlagen, Infrastruktur).</t>
  </si>
  <si>
    <t xml:space="preserve"> - Abschreibungen sind Bestandteil von Investitionen und beschreiben deren Wertminderungen, die im Laufe</t>
  </si>
  <si>
    <t>der Nutzungsdauer durch Nutzung bei Gegenständen eintreten.</t>
  </si>
  <si>
    <t>Abschreibungsdauer
in Jahren</t>
  </si>
  <si>
    <t>Investition 1</t>
  </si>
  <si>
    <t>Investition 2</t>
  </si>
  <si>
    <t>Investition 3</t>
  </si>
  <si>
    <t>Investition 4</t>
  </si>
  <si>
    <t>Investition 5</t>
  </si>
  <si>
    <t>Total Investitionen</t>
  </si>
  <si>
    <t>verlinkt mit Register Liquidität</t>
  </si>
  <si>
    <t>Abschreibungen</t>
  </si>
  <si>
    <t>Abschreibung für Investition 1</t>
  </si>
  <si>
    <t>Abschreibung für Investition 2</t>
  </si>
  <si>
    <t>Abschreibung für Investition 3</t>
  </si>
  <si>
    <t>Abschreibung für Investition 4</t>
  </si>
  <si>
    <t>Abschreibung für Investition 5</t>
  </si>
  <si>
    <t>Total Abschreibungen</t>
  </si>
  <si>
    <t>verlinkt mit Register Plan-Erfolgsrechnung</t>
  </si>
  <si>
    <t xml:space="preserve"> -  Anhand der Kosten kannst du ermitteln, wieviel Geld dich dein Geschäft über eine gewisse Zeitperiode kostet.</t>
  </si>
  <si>
    <t xml:space="preserve"> - Die Kostenschätzung erfolgt immer mit Blick in die Zukunft - aus unserer Sicht macht es Sinn, die nächsten 12 Monate</t>
  </si>
  <si>
    <t>im Voraus zu planen und für die weiteren Jahre Grobschätzungen vorzunehmen.</t>
  </si>
  <si>
    <t xml:space="preserve"> - Wie genau du die Kosten schlussendlich ermitteln kannst, hängt auch davon ab, wie gut du deine Geschäftsidee und</t>
  </si>
  <si>
    <t>dessen Umfeld kennst.</t>
  </si>
  <si>
    <t xml:space="preserve"> - Je weiter hinaus der Zeithorizont, desto weniger Prognosesicherheit hast du.</t>
  </si>
  <si>
    <t xml:space="preserve"> - Die hier kalkurierten Kosten sind mit dem Register 'Plan-Erfolgsrechnung' (für das jeweils aktuelle Berrechungsjahr) verlinkt.</t>
  </si>
  <si>
    <t>Total</t>
  </si>
  <si>
    <t>Kosten (Werte in TCHF)</t>
  </si>
  <si>
    <t>Abzüge</t>
  </si>
  <si>
    <t>CHF/Einheit</t>
  </si>
  <si>
    <t>Menge/Monat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</si>
  <si>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</si>
  <si>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</si>
  <si>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</si>
  <si>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</si>
  <si>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</si>
  <si>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</si>
  <si>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</si>
  <si>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</si>
  <si>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</si>
  <si>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</si>
  <si>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</si>
  <si>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</si>
  <si>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Prognose
An-/Abstieg</t>
  </si>
  <si>
    <t>Personalkosten</t>
  </si>
  <si>
    <t>Bruttlohn 1</t>
  </si>
  <si>
    <t>Bruttlohn 2</t>
  </si>
  <si>
    <t>Bruttlohn 3</t>
  </si>
  <si>
    <t>Bruttlohn 4</t>
  </si>
  <si>
    <t>Bruttlohn 5</t>
  </si>
  <si>
    <t>Spesen (Reisen, Essen etc.)</t>
  </si>
  <si>
    <t>Weiterbildung</t>
  </si>
  <si>
    <t>AHV/ALV/EO/FAK/PK etc.</t>
  </si>
  <si>
    <t>Total Löhne</t>
  </si>
  <si>
    <t>Total Personalkosten erste 12 Monate</t>
  </si>
  <si>
    <t>Infrastrukturkosten</t>
  </si>
  <si>
    <t>Büromaterial</t>
  </si>
  <si>
    <t>Heiz- und Stromkosten</t>
  </si>
  <si>
    <t>Telekommunikation</t>
  </si>
  <si>
    <t>Total Infrastrukturkosten erste 12 Monate</t>
  </si>
  <si>
    <t>Marketingkosten</t>
  </si>
  <si>
    <t>Total Marketingkosten erste 12 Monate</t>
  </si>
  <si>
    <t>Logistikkosten</t>
  </si>
  <si>
    <t>Kosten pro Versand</t>
  </si>
  <si>
    <t>Kosten pro Objekt</t>
  </si>
  <si>
    <t>Kosten für Rücksendungen</t>
  </si>
  <si>
    <t>Fixkosten</t>
  </si>
  <si>
    <t>Total Logistikkosten erste 12 Monate</t>
  </si>
  <si>
    <t>Weitere Kosten</t>
  </si>
  <si>
    <t>Treuhand</t>
  </si>
  <si>
    <t>Unterhalt/Reparaturen</t>
  </si>
  <si>
    <t>Wareineinkauf</t>
  </si>
  <si>
    <t xml:space="preserve">Fahrzeuge (Anschaffung, Unterhalt etc.) </t>
  </si>
  <si>
    <t>Debitorenverluste</t>
  </si>
  <si>
    <t>Rückstellungen</t>
  </si>
  <si>
    <t>Total weitere Kosten erste 12 Monate</t>
  </si>
  <si>
    <t>Total Aufwand erste 12 Monate</t>
  </si>
  <si>
    <t xml:space="preserve"> - Anhand der Erträge kannst du ermitteln, wieviel Geld du mit deinem Geschäft über eine gewisse Zeitperiode erwirtschaftest.</t>
  </si>
  <si>
    <t xml:space="preserve"> - Die Ertragsplanung erfolgt immer mit Blick in die Zukunft - aus unserer Sicht macht es Sinn, die nächsten 12 Monate im Voraus zu planen und für die weiteren Jahre</t>
  </si>
  <si>
    <t>Grobschätzungen vorzunehmen.</t>
  </si>
  <si>
    <t xml:space="preserve"> - Wie genau du die Erträge schlussendlich ermitteln kannst, hängt auch davon ab, wie gut du deine Geschäftsidee und dessen Umfeld kennst und für die weiteren Jahre</t>
  </si>
  <si>
    <t xml:space="preserve"> - Die hier kalkurierten Erträge sind mit dem Register 'Plan-Erfolgsrechnung' (für das jeweils aktuelle Berrechungsjahr) verlinkt.</t>
  </si>
  <si>
    <t xml:space="preserve"> - Die Erträge sind abhängig vom Preismodell und dem Treibermodell (Entwicklung Absatzzahlen)</t>
  </si>
  <si>
    <t>Erträge (Werte in TCHF)</t>
  </si>
  <si>
    <t>Rabatt/Skonto</t>
  </si>
  <si>
    <t>allf. MWST</t>
  </si>
  <si>
    <t>Ertrag/CHF</t>
  </si>
  <si>
    <t>Menge</t>
  </si>
  <si>
    <t>Produkt od. Dienstleistung 1</t>
  </si>
  <si>
    <t>Produkt od. Dienstleistung 2</t>
  </si>
  <si>
    <t>Produkt od. Dienstleistung 3</t>
  </si>
  <si>
    <t>Produkt od. Dienstleistung 4</t>
  </si>
  <si>
    <t>Produkt od. Dienstleistung 5</t>
  </si>
  <si>
    <t>Produkt od. Dienstleistung 6</t>
  </si>
  <si>
    <t>Produkt od. Dienstleistung 7</t>
  </si>
  <si>
    <t>Produkt od. Dienstleistung 8</t>
  </si>
  <si>
    <t>Produkt od. Dienstleistung 9</t>
  </si>
  <si>
    <t>Produkt od. Dienstleistung 10</t>
  </si>
  <si>
    <t>Total Erträge je Monat</t>
  </si>
  <si>
    <t>Total Ertrag erste 12 Monate</t>
  </si>
  <si>
    <t>Differenz Aufwand-Ertrag erste 12 Monate</t>
  </si>
  <si>
    <t xml:space="preserve"> - Die Liquidität zeigt auf, wieviel frei verfügbare finanzielle Mittel du hast, um bspw. offene Rechunungen zahlen zu können.</t>
  </si>
  <si>
    <t xml:space="preserve"> - Es zeigt also über einen bestimmten Zeitraum hinweg "dein firmenbezogenes Portmonnaie" an.</t>
  </si>
  <si>
    <t xml:space="preserve"> - Ziel ist es, sicherzustellen, dass du jederzeit ausreichend liquide bist, um eine Zahlungsunfähigkeit zu verhindern.</t>
  </si>
  <si>
    <t xml:space="preserve"> - Berücksichtige dabei, dass es teilweise Monate dauern kann, bis Rechnungen deiner Kund:innen beglichen werden.</t>
  </si>
  <si>
    <t>EBITDA</t>
  </si>
  <si>
    <t>verlinkt mit Register Investitionen</t>
  </si>
  <si>
    <t>Aufbau Betriebskapital</t>
  </si>
  <si>
    <t>Cash</t>
  </si>
  <si>
    <t>Debitoren</t>
  </si>
  <si>
    <t>Lagerbestände</t>
  </si>
  <si>
    <t>Kreditoren</t>
  </si>
  <si>
    <t>kurzfristiges Fremdkapital</t>
  </si>
  <si>
    <t>Steuern</t>
  </si>
  <si>
    <t>Free Cashflow</t>
  </si>
  <si>
    <t>Kumulierter Free Cashflow</t>
  </si>
  <si>
    <t>Tipps / Bemerkungen:</t>
  </si>
  <si>
    <t xml:space="preserve"> - Die Detailberechnungen von Aufwand &amp; Ertrag sind in den beiden separaten Registern vorzunehmen.</t>
  </si>
  <si>
    <t xml:space="preserve"> - Im Nettoumsatz muss eine allfällige MwSt. herausgerechnet sein.</t>
  </si>
  <si>
    <t xml:space="preserve"> - Steuern: da hier nur bis zur Stufe EBIT gerechnet wird, spielen die Steuern noch keine Rolle. Eine Steuerbetrachtung ist </t>
  </si>
  <si>
    <t>nur erforderlich, wenn das Geschäft in einer eigenständigen Gesellschaft geführt wird.</t>
  </si>
  <si>
    <t xml:space="preserve"> - Alle, in Relation gesehen, wesentlichen Aufwand- und Ertragpositionen sollten namentlich aufgeführt sein.</t>
  </si>
  <si>
    <t>Anleitung zum Ausfüllen:</t>
  </si>
  <si>
    <t xml:space="preserve"> - Hellgrüne Zellen: nach Bedarf angepassen (Bezeichnungen in Spalte B, Werte in Spalten C-G, Kommentare in Spalte I). Bei</t>
  </si>
  <si>
    <t>Bedarf können auch Zeilen hinzugefügt oder ausgeblendet werden.</t>
  </si>
  <si>
    <t xml:space="preserve"> - Anstatt einen Wert manuell einzufügen, kann zwecks Nachvollziehbarkeit auch ein Bezug auf andere Registerblätter</t>
  </si>
  <si>
    <t>eingefügt werden.</t>
  </si>
  <si>
    <t xml:space="preserve"> - Die zugeklappte Version der Plan-Erfolgsrechnung kann zusammen mit der Grafik direkt für Präsentationen</t>
  </si>
  <si>
    <t>verwendet werden (copy &amp; paste).</t>
  </si>
  <si>
    <t>Werte in TCHF</t>
  </si>
  <si>
    <t>Aufwände</t>
  </si>
  <si>
    <t>verlinkt mit Register Aufwand</t>
  </si>
  <si>
    <t>z.B. Personalnebenkosten (20-30%): falls nicht mit Vollkostenansatz gerechnet</t>
  </si>
  <si>
    <t>Infrastruktur</t>
  </si>
  <si>
    <t>z.B. Raumkosten: 5% der Gesamtkosten</t>
  </si>
  <si>
    <t>Total Aufwand</t>
  </si>
  <si>
    <t>Erträge</t>
  </si>
  <si>
    <t>verlinkt mit Register Ertrag</t>
  </si>
  <si>
    <t>Total Ertrag</t>
  </si>
  <si>
    <t>Aufwand nach Posten</t>
  </si>
  <si>
    <t>EBITDA (Netto-Ertrag)</t>
  </si>
  <si>
    <t>EBIT</t>
  </si>
  <si>
    <t>EBIT kumuliert</t>
  </si>
  <si>
    <t>EBIT-Marge</t>
  </si>
  <si>
    <t>CAGR</t>
  </si>
  <si>
    <t>Kennzahlen</t>
  </si>
  <si>
    <t>Anzahl Mitarbeitende (FTE)</t>
  </si>
  <si>
    <t>Anzahl Kunden</t>
  </si>
  <si>
    <t>Anzahl Partner</t>
  </si>
  <si>
    <t>Marktanteil in %</t>
  </si>
  <si>
    <t>Wachstumsrate Umsatz</t>
  </si>
  <si>
    <t xml:space="preserve"> - </t>
  </si>
  <si>
    <t>Wachstumsrate EBIT</t>
  </si>
  <si>
    <t>Übersicht wesentlicher Planungsannahmen</t>
  </si>
  <si>
    <t>Tipps:</t>
  </si>
  <si>
    <t xml:space="preserve"> - Quellen und Kommentare angeben, damit die Nachvollziehbarkeit sichergestellt ist</t>
  </si>
  <si>
    <t xml:space="preserve"> - Die Planungsannahmen sind bereits in den Registern 'Aufwand' und 'Ertrag' anzugeben und </t>
  </si>
  <si>
    <t>zwar dort wo sie erstmals verwendet werden.</t>
  </si>
  <si>
    <t>Beispiele</t>
  </si>
  <si>
    <t xml:space="preserve"> - Entwicklung Anzahl Kunden / User</t>
  </si>
  <si>
    <t xml:space="preserve"> - Entwicklung Marktanteil</t>
  </si>
  <si>
    <t xml:space="preserve"> - Marktpotenzial</t>
  </si>
  <si>
    <t xml:space="preserve"> - Preismodell</t>
  </si>
  <si>
    <t xml:space="preserve"> - Treibermodell (Entwicklung Absatzzahlen)</t>
  </si>
  <si>
    <t xml:space="preserve"> - Entwicklung Anzahl Mitarbeitende (FTE)</t>
  </si>
  <si>
    <t xml:space="preserve"> - …</t>
  </si>
  <si>
    <t>Abkürzung</t>
  </si>
  <si>
    <t>Erkärung</t>
  </si>
  <si>
    <t>AHV</t>
  </si>
  <si>
    <t>Alters- und Hinterlassenenversicherung uns als Volksversicherung für alle obligatorisch</t>
  </si>
  <si>
    <t>ALV</t>
  </si>
  <si>
    <t>Arbeitslosenversicherung und damit Gewährleistung eines angemessenen Ersatzes bei Erwerbsausfall</t>
  </si>
  <si>
    <t>Betriebskapital</t>
  </si>
  <si>
    <t>Umlaufvermögen abzüglich der kurzfristigen Verbindlichkeiten</t>
  </si>
  <si>
    <t>Betriebskosten</t>
  </si>
  <si>
    <t>Kosten für die Aufrechterhaltung der Produktion eines Betriebes</t>
  </si>
  <si>
    <t>Bruttoumsatz</t>
  </si>
  <si>
    <t>Erlös für verkaufte Produkte oder Dienstleistungen zuzüglich der Umsatzsteuer</t>
  </si>
  <si>
    <t>Forderungen an Kund:innen und sonstige Abnehmer:innen, die aus Lieferungen und Leistungen einer Firma resultieren</t>
  </si>
  <si>
    <t>Gewinn vor Zinsen und Steuern (Earnings Before Interest and Taxes)</t>
  </si>
  <si>
    <t>Gewinn vor Zinsen, Steuern, Abschreibungen auf Sachanlagen und immateriellen Vermögensgegenständen (Earnings Before Interest, Taxes, Depreciation and Amortization)</t>
  </si>
  <si>
    <t>Umsatzrendite, d.h. Rentabilität eines Unternehmens</t>
  </si>
  <si>
    <t>EO</t>
  </si>
  <si>
    <t>Erwerbsersatzordnung und damit Regelung der Erwerbsausfallentschädigung für Personen, die Militär-, Schutz- oder Zivildienst leisten (seit 07.2005 auch Mutterschaft)</t>
  </si>
  <si>
    <t>Jährliche Wachstumsrate (Compound Annual Growth Rate)​</t>
  </si>
  <si>
    <t>FAK</t>
  </si>
  <si>
    <t>Familienausgleichskasse zum Ausgleich der Kosten, die den Eltern durch den Unterhalt ihrer Kinder entstehen</t>
  </si>
  <si>
    <t>Summe der Mittel, die dem Unternehmen nach allen Ausgaben innerhalb einer Periode frei zur Verfügung stehen</t>
  </si>
  <si>
    <t>FTE</t>
  </si>
  <si>
    <t>Vollzeitmitarbeitende (Full Time Equivalent)</t>
  </si>
  <si>
    <t>Lagerbestand</t>
  </si>
  <si>
    <t>Warenmenge, die einem Unternehmen zu einem bestimmten Zeitpunkt im Lager zur Verfügung steht (Rohstoffe, Fertigwaren, Hilfsstoffe etc.)</t>
  </si>
  <si>
    <t>Verbindlichkeiten bzw. Schulden, ausgelöst beispielsweise durch einen Kauf auf Rechnung</t>
  </si>
  <si>
    <t>Kurzfristiges Fremdkapital</t>
  </si>
  <si>
    <t>Alle Verbindlichkeiten eines Unternehmens mit einer Laufzeit kleiner ein Jahr</t>
  </si>
  <si>
    <t>Nettoumsatz</t>
  </si>
  <si>
    <t>Umsatz abzüglich der Umsatzsteuer (sowie abzüglich Erlösschmälerungen wie gewährte Rabatte, Skonti, Gutschriften etc.)</t>
  </si>
  <si>
    <t>PK</t>
  </si>
  <si>
    <t>Pensionskasse als Einrichtung zur betrieblichen Altersversorgung</t>
  </si>
  <si>
    <t>Gegenüberstellung der zukünftigen Aufwendungen und Erträge und Ermittlung des erwarteten Unternehmungserfolgs</t>
  </si>
  <si>
    <t xml:space="preserve">Erstellt in Zusammenarbeit 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</si>
</sst>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,##0,"/>
    <numFmt numFmtId="165" formatCode="#,##0.0"/>
    <numFmt numFmtId="166" formatCode="&quot;CHF&quot;\ #,##0"/>
    <numFmt numFmtId="167" formatCode="_ [$CHF-807]\ * #,##0.00_ ;_ [$CHF-807]\ * \-#,##0.00_ ;_ [$CHF-807]\ * &quot;-&quot;??_ ;_ @_ "/>
    <numFmt numFmtId="168" formatCode="_ [$CHF-807]\ * #,##0_ ;_ [$CHF-807]\ * \-#,##0_ ;_ [$CHF-807]\ * &quot;-&quot;??_ ;_ @_ "/>
    <numFmt numFmtId="169" formatCode="_ &quot;CHF&quot;\ * #,##0_ ;_ &quot;CHF&quot;\ * \-#,##0_ ;_ &quot;CHF&quot;\ * &quot;-&quot;??_ ;_ @_ "/>
  </numFmts>
  <fonts count="47">
    <font>
      <sz val="10.5"/>
      <color theme="1"/>
      <name val="Frutiger 45 Light"/>
      <family val="2"/>
    </font>
    <font>
      <b/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</font>
    <font>
      <sz val="10.5"/>
      <color theme="1"/>
      <name val="Frutiger 45 Light"/>
    </font>
    <font>
      <b/>
      <sz val="10"/>
      <color rgb="FF000000"/>
      <name val="Arial"/>
      <family val="2"/>
    </font>
    <font>
      <b/>
      <sz val="12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theme="1"/>
      <name val="Frutiger 45 Light"/>
    </font>
    <font>
      <sz val="8"/>
      <name val="Frutiger 45 Light"/>
      <family val="2"/>
    </font>
    <font>
      <sz val="12"/>
      <name val="Arial"/>
      <family val="2"/>
    </font>
    <font>
      <i/>
      <sz val="10.5"/>
      <color theme="1"/>
      <name val="Frutiger 45 Light"/>
    </font>
    <font>
      <i/>
      <sz val="10.5"/>
      <color theme="0" tint="-0.499984740745262"/>
      <name val="Frutiger 45 Light"/>
    </font>
    <font>
      <i/>
      <sz val="10.5"/>
      <color rgb="FFFF0000"/>
      <name val="Frutiger 45 Light"/>
    </font>
    <font>
      <sz val="10.5"/>
      <name val="Frutiger 45 Light"/>
    </font>
    <font>
      <b/>
      <sz val="10.5"/>
      <name val="Frutiger 45 Light"/>
    </font>
    <font>
      <i/>
      <sz val="10.5"/>
      <name val="Arial"/>
      <family val="2"/>
    </font>
    <font>
      <sz val="12"/>
      <color theme="1"/>
      <name val="Frutiger 45 Light"/>
      <family val="2"/>
    </font>
    <font>
      <u/>
      <sz val="10.5"/>
      <color theme="10"/>
      <name val="Frutiger 45 Light"/>
      <family val="2"/>
    </font>
    <font>
      <b/>
      <sz val="14"/>
      <color theme="1" tint="0.34998626667073579"/>
      <name val="Frutiger 45 Light"/>
    </font>
    <font>
      <i/>
      <sz val="10"/>
      <color rgb="FF2FB7C3"/>
      <name val="Arial"/>
      <family val="2"/>
    </font>
    <font>
      <b/>
      <sz val="13"/>
      <color rgb="FF2FB7C3"/>
      <name val="Arial"/>
      <family val="2"/>
    </font>
    <font>
      <b/>
      <sz val="10.5"/>
      <color rgb="FF2FB7C3"/>
      <name val="Arial"/>
      <family val="2"/>
    </font>
    <font>
      <b/>
      <sz val="14"/>
      <color theme="1" tint="0.499984740745262"/>
      <name val="Frutiger 45 Light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b/>
      <sz val="10.5"/>
      <color rgb="FF2FB7C3"/>
      <name val="Frutiger 45 Light"/>
    </font>
    <font>
      <b/>
      <sz val="10"/>
      <color rgb="FF2FB7C3"/>
      <name val="Arial"/>
      <family val="2"/>
    </font>
    <font>
      <i/>
      <sz val="8"/>
      <color rgb="FF0A0A0A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B7C3"/>
        <bgColor indexed="64"/>
      </patternFill>
    </fill>
    <fill>
      <patternFill patternType="solid">
        <fgColor rgb="FFBADA85"/>
        <bgColor indexed="64"/>
      </patternFill>
    </fill>
    <fill>
      <patternFill patternType="solid">
        <fgColor rgb="FFDBECC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DA2323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2FB7C3"/>
      </left>
      <right/>
      <top style="medium">
        <color rgb="FF2FB7C3"/>
      </top>
      <bottom/>
      <diagonal/>
    </border>
    <border>
      <left/>
      <right/>
      <top style="medium">
        <color rgb="FF2FB7C3"/>
      </top>
      <bottom/>
      <diagonal/>
    </border>
    <border>
      <left/>
      <right style="medium">
        <color rgb="FF2FB7C3"/>
      </right>
      <top style="medium">
        <color rgb="FF2FB7C3"/>
      </top>
      <bottom/>
      <diagonal/>
    </border>
    <border>
      <left style="medium">
        <color rgb="FF2FB7C3"/>
      </left>
      <right/>
      <top/>
      <bottom/>
      <diagonal/>
    </border>
    <border>
      <left/>
      <right style="medium">
        <color rgb="FF2FB7C3"/>
      </right>
      <top/>
      <bottom/>
      <diagonal/>
    </border>
    <border>
      <left style="medium">
        <color rgb="FF2FB7C3"/>
      </left>
      <right/>
      <top/>
      <bottom style="medium">
        <color rgb="FF2FB7C3"/>
      </bottom>
      <diagonal/>
    </border>
    <border>
      <left/>
      <right/>
      <top/>
      <bottom style="medium">
        <color rgb="FF2FB7C3"/>
      </bottom>
      <diagonal/>
    </border>
    <border>
      <left/>
      <right style="medium">
        <color rgb="FF2FB7C3"/>
      </right>
      <top/>
      <bottom style="medium">
        <color rgb="FF2FB7C3"/>
      </bottom>
      <diagonal/>
    </border>
    <border>
      <left/>
      <right/>
      <top style="thin">
        <color rgb="FF2FB7C3"/>
      </top>
      <bottom style="thin">
        <color rgb="FF2FB7C3"/>
      </bottom>
      <diagonal/>
    </border>
    <border>
      <left/>
      <right/>
      <top style="thin">
        <color rgb="FF2FB7C3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32">
    <xf numFmtId="0" fontId="0" fillId="0" borderId="0" xfId="0"/>
    <xf numFmtId="9" fontId="25" fillId="0" borderId="11" xfId="18" applyFont="1" applyFill="1" applyBorder="1" applyAlignment="1">
      <alignment horizontal="right" vertical="top" wrapText="1"/>
    </xf>
    <xf numFmtId="164" fontId="22" fillId="0" borderId="11" xfId="0" applyNumberFormat="1" applyFont="1" applyBorder="1" applyAlignment="1">
      <alignment horizontal="right" vertical="top" wrapText="1"/>
    </xf>
    <xf numFmtId="0" fontId="19" fillId="0" borderId="11" xfId="0" applyFont="1" applyBorder="1" applyAlignment="1">
      <alignment horizontal="left" vertical="center" wrapText="1" readingOrder="1"/>
    </xf>
    <xf numFmtId="164" fontId="20" fillId="0" borderId="11" xfId="0" applyNumberFormat="1" applyFont="1" applyBorder="1" applyAlignment="1">
      <alignment horizontal="right" vertical="top" wrapText="1"/>
    </xf>
    <xf numFmtId="0" fontId="24" fillId="0" borderId="11" xfId="0" applyFont="1" applyBorder="1" applyAlignment="1">
      <alignment horizontal="left" vertical="center" wrapText="1" readingOrder="1"/>
    </xf>
    <xf numFmtId="165" fontId="25" fillId="0" borderId="11" xfId="0" applyNumberFormat="1" applyFont="1" applyBorder="1" applyAlignment="1">
      <alignment horizontal="right" vertical="top" wrapText="1"/>
    </xf>
    <xf numFmtId="0" fontId="26" fillId="0" borderId="0" xfId="0" applyFont="1"/>
    <xf numFmtId="0" fontId="19" fillId="0" borderId="12" xfId="0" applyFont="1" applyBorder="1" applyAlignment="1">
      <alignment horizontal="left" vertical="center" wrapText="1" readingOrder="1"/>
    </xf>
    <xf numFmtId="164" fontId="20" fillId="0" borderId="12" xfId="0" applyNumberFormat="1" applyFont="1" applyBorder="1" applyAlignment="1">
      <alignment horizontal="right" vertical="top" wrapText="1"/>
    </xf>
    <xf numFmtId="43" fontId="25" fillId="0" borderId="11" xfId="19" applyFont="1" applyFill="1" applyBorder="1" applyAlignment="1">
      <alignment horizontal="right" vertical="top" wrapText="1"/>
    </xf>
    <xf numFmtId="9" fontId="28" fillId="0" borderId="11" xfId="18" applyFont="1" applyFill="1" applyBorder="1" applyAlignment="1">
      <alignment horizontal="right" vertical="top" wrapText="1"/>
    </xf>
    <xf numFmtId="164" fontId="28" fillId="0" borderId="11" xfId="0" applyNumberFormat="1" applyFont="1" applyBorder="1" applyAlignment="1">
      <alignment horizontal="right" vertical="top" wrapText="1"/>
    </xf>
    <xf numFmtId="0" fontId="19" fillId="9" borderId="11" xfId="0" applyFont="1" applyFill="1" applyBorder="1" applyAlignment="1">
      <alignment horizontal="left" vertical="center" wrapText="1" readingOrder="1"/>
    </xf>
    <xf numFmtId="0" fontId="0" fillId="0" borderId="11" xfId="0" applyBorder="1"/>
    <xf numFmtId="0" fontId="19" fillId="0" borderId="13" xfId="0" applyFont="1" applyBorder="1" applyAlignment="1">
      <alignment horizontal="left" vertical="center" wrapText="1" readingOrder="1"/>
    </xf>
    <xf numFmtId="164" fontId="20" fillId="0" borderId="13" xfId="0" applyNumberFormat="1" applyFont="1" applyBorder="1" applyAlignment="1">
      <alignment horizontal="right" vertical="top" wrapText="1"/>
    </xf>
    <xf numFmtId="0" fontId="0" fillId="10" borderId="0" xfId="0" applyFill="1"/>
    <xf numFmtId="0" fontId="18" fillId="10" borderId="0" xfId="0" applyFont="1" applyFill="1" applyAlignment="1">
      <alignment vertical="top" wrapText="1"/>
    </xf>
    <xf numFmtId="0" fontId="29" fillId="0" borderId="0" xfId="0" applyFont="1"/>
    <xf numFmtId="0" fontId="30" fillId="0" borderId="0" xfId="0" applyFont="1"/>
    <xf numFmtId="0" fontId="17" fillId="0" borderId="0" xfId="0" applyFont="1"/>
    <xf numFmtId="0" fontId="31" fillId="0" borderId="0" xfId="0" applyFont="1"/>
    <xf numFmtId="0" fontId="33" fillId="0" borderId="0" xfId="0" applyFont="1"/>
    <xf numFmtId="0" fontId="24" fillId="11" borderId="0" xfId="0" applyFont="1" applyFill="1" applyAlignment="1">
      <alignment horizontal="left" vertical="center" wrapText="1" readingOrder="1"/>
    </xf>
    <xf numFmtId="0" fontId="33" fillId="9" borderId="15" xfId="0" applyFont="1" applyFill="1" applyBorder="1"/>
    <xf numFmtId="0" fontId="0" fillId="0" borderId="14" xfId="0" applyBorder="1"/>
    <xf numFmtId="0" fontId="17" fillId="0" borderId="14" xfId="0" applyFont="1" applyBorder="1"/>
    <xf numFmtId="0" fontId="17" fillId="9" borderId="14" xfId="0" applyFont="1" applyFill="1" applyBorder="1"/>
    <xf numFmtId="0" fontId="0" fillId="9" borderId="14" xfId="0" applyFill="1" applyBorder="1"/>
    <xf numFmtId="0" fontId="29" fillId="0" borderId="14" xfId="0" applyFont="1" applyBorder="1"/>
    <xf numFmtId="0" fontId="18" fillId="0" borderId="0" xfId="0" applyFont="1"/>
    <xf numFmtId="0" fontId="0" fillId="12" borderId="0" xfId="0" applyFill="1"/>
    <xf numFmtId="0" fontId="26" fillId="12" borderId="0" xfId="0" applyFont="1" applyFill="1"/>
    <xf numFmtId="0" fontId="35" fillId="0" borderId="0" xfId="0" applyFont="1"/>
    <xf numFmtId="0" fontId="35" fillId="9" borderId="16" xfId="0" applyFont="1" applyFill="1" applyBorder="1"/>
    <xf numFmtId="0" fontId="35" fillId="9" borderId="17" xfId="0" applyFont="1" applyFill="1" applyBorder="1"/>
    <xf numFmtId="0" fontId="35" fillId="9" borderId="18" xfId="0" applyFont="1" applyFill="1" applyBorder="1"/>
    <xf numFmtId="0" fontId="35" fillId="9" borderId="19" xfId="0" applyFont="1" applyFill="1" applyBorder="1"/>
    <xf numFmtId="0" fontId="35" fillId="9" borderId="0" xfId="0" applyFont="1" applyFill="1"/>
    <xf numFmtId="0" fontId="35" fillId="9" borderId="20" xfId="0" applyFont="1" applyFill="1" applyBorder="1"/>
    <xf numFmtId="0" fontId="35" fillId="9" borderId="21" xfId="0" applyFont="1" applyFill="1" applyBorder="1"/>
    <xf numFmtId="0" fontId="35" fillId="9" borderId="22" xfId="0" applyFont="1" applyFill="1" applyBorder="1"/>
    <xf numFmtId="0" fontId="35" fillId="9" borderId="23" xfId="0" applyFont="1" applyFill="1" applyBorder="1"/>
    <xf numFmtId="0" fontId="37" fillId="0" borderId="0" xfId="20" applyFont="1" applyAlignment="1">
      <alignment vertical="center"/>
    </xf>
    <xf numFmtId="0" fontId="17" fillId="10" borderId="24" xfId="0" applyFont="1" applyFill="1" applyBorder="1"/>
    <xf numFmtId="0" fontId="0" fillId="10" borderId="25" xfId="0" applyFill="1" applyBorder="1"/>
    <xf numFmtId="0" fontId="0" fillId="10" borderId="26" xfId="0" applyFill="1" applyBorder="1"/>
    <xf numFmtId="0" fontId="0" fillId="10" borderId="27" xfId="0" applyFill="1" applyBorder="1"/>
    <xf numFmtId="0" fontId="0" fillId="10" borderId="28" xfId="0" applyFill="1" applyBorder="1"/>
    <xf numFmtId="0" fontId="0" fillId="10" borderId="27" xfId="0" applyFill="1" applyBorder="1" applyAlignment="1">
      <alignment horizontal="left" indent="1"/>
    </xf>
    <xf numFmtId="0" fontId="17" fillId="10" borderId="27" xfId="0" applyFont="1" applyFill="1" applyBorder="1"/>
    <xf numFmtId="0" fontId="0" fillId="10" borderId="29" xfId="0" applyFill="1" applyBorder="1"/>
    <xf numFmtId="0" fontId="0" fillId="10" borderId="30" xfId="0" applyFill="1" applyBorder="1"/>
    <xf numFmtId="0" fontId="0" fillId="10" borderId="31" xfId="0" applyFill="1" applyBorder="1"/>
    <xf numFmtId="0" fontId="38" fillId="0" borderId="32" xfId="0" applyFont="1" applyBorder="1" applyAlignment="1">
      <alignment horizontal="left" vertical="center" wrapText="1" readingOrder="1"/>
    </xf>
    <xf numFmtId="0" fontId="39" fillId="0" borderId="32" xfId="0" applyFont="1" applyBorder="1" applyAlignment="1">
      <alignment horizontal="right" vertical="center" wrapText="1" readingOrder="1"/>
    </xf>
    <xf numFmtId="0" fontId="39" fillId="0" borderId="33" xfId="0" applyFont="1" applyBorder="1" applyAlignment="1">
      <alignment horizontal="left" vertical="center" wrapText="1" readingOrder="1"/>
    </xf>
    <xf numFmtId="0" fontId="21" fillId="13" borderId="11" xfId="0" applyFont="1" applyFill="1" applyBorder="1" applyAlignment="1">
      <alignment horizontal="left" vertical="center" wrapText="1" indent="1" readingOrder="1"/>
    </xf>
    <xf numFmtId="0" fontId="24" fillId="0" borderId="12" xfId="0" applyFont="1" applyBorder="1" applyAlignment="1">
      <alignment horizontal="left" vertical="center" wrapText="1" readingOrder="1"/>
    </xf>
    <xf numFmtId="164" fontId="23" fillId="14" borderId="12" xfId="0" applyNumberFormat="1" applyFont="1" applyFill="1" applyBorder="1" applyAlignment="1">
      <alignment horizontal="right" vertical="top" wrapText="1"/>
    </xf>
    <xf numFmtId="0" fontId="39" fillId="0" borderId="32" xfId="0" applyFont="1" applyBorder="1" applyAlignment="1">
      <alignment horizontal="left" vertical="center" wrapText="1" readingOrder="1"/>
    </xf>
    <xf numFmtId="0" fontId="0" fillId="10" borderId="24" xfId="0" applyFill="1" applyBorder="1"/>
    <xf numFmtId="0" fontId="0" fillId="10" borderId="27" xfId="0" applyFill="1" applyBorder="1" applyAlignment="1">
      <alignment horizontal="left"/>
    </xf>
    <xf numFmtId="0" fontId="18" fillId="10" borderId="25" xfId="0" applyFont="1" applyFill="1" applyBorder="1" applyAlignment="1">
      <alignment vertical="top" wrapText="1"/>
    </xf>
    <xf numFmtId="0" fontId="18" fillId="10" borderId="27" xfId="0" applyFont="1" applyFill="1" applyBorder="1" applyAlignment="1">
      <alignment vertical="top" wrapText="1"/>
    </xf>
    <xf numFmtId="0" fontId="34" fillId="0" borderId="32" xfId="0" applyFont="1" applyBorder="1" applyAlignment="1">
      <alignment horizontal="left" vertical="center" wrapText="1" readingOrder="1"/>
    </xf>
    <xf numFmtId="0" fontId="40" fillId="0" borderId="32" xfId="0" applyFont="1" applyBorder="1" applyAlignment="1">
      <alignment horizontal="right" vertical="center" wrapText="1" readingOrder="1"/>
    </xf>
    <xf numFmtId="0" fontId="39" fillId="0" borderId="33" xfId="0" applyFont="1" applyBorder="1" applyAlignment="1">
      <alignment horizontal="right" vertical="center" wrapText="1" readingOrder="1"/>
    </xf>
    <xf numFmtId="0" fontId="41" fillId="13" borderId="16" xfId="0" applyFont="1" applyFill="1" applyBorder="1"/>
    <xf numFmtId="0" fontId="41" fillId="13" borderId="19" xfId="0" applyFont="1" applyFill="1" applyBorder="1"/>
    <xf numFmtId="0" fontId="41" fillId="13" borderId="21" xfId="0" applyFont="1" applyFill="1" applyBorder="1"/>
    <xf numFmtId="166" fontId="25" fillId="14" borderId="11" xfId="0" applyNumberFormat="1" applyFont="1" applyFill="1" applyBorder="1" applyAlignment="1">
      <alignment horizontal="right" vertical="top" wrapText="1"/>
    </xf>
    <xf numFmtId="166" fontId="20" fillId="0" borderId="12" xfId="0" applyNumberFormat="1" applyFont="1" applyBorder="1" applyAlignment="1">
      <alignment horizontal="right" vertical="top" wrapText="1"/>
    </xf>
    <xf numFmtId="168" fontId="0" fillId="14" borderId="14" xfId="19" applyNumberFormat="1" applyFont="1" applyFill="1" applyBorder="1"/>
    <xf numFmtId="168" fontId="17" fillId="9" borderId="15" xfId="19" applyNumberFormat="1" applyFont="1" applyFill="1" applyBorder="1"/>
    <xf numFmtId="168" fontId="17" fillId="9" borderId="14" xfId="19" applyNumberFormat="1" applyFont="1" applyFill="1" applyBorder="1"/>
    <xf numFmtId="168" fontId="0" fillId="9" borderId="14" xfId="19" applyNumberFormat="1" applyFont="1" applyFill="1" applyBorder="1"/>
    <xf numFmtId="168" fontId="17" fillId="0" borderId="14" xfId="19" applyNumberFormat="1" applyFont="1" applyBorder="1"/>
    <xf numFmtId="168" fontId="0" fillId="0" borderId="14" xfId="19" applyNumberFormat="1" applyFont="1" applyBorder="1"/>
    <xf numFmtId="168" fontId="20" fillId="0" borderId="11" xfId="0" applyNumberFormat="1" applyFont="1" applyBorder="1" applyAlignment="1">
      <alignment horizontal="right" vertical="top" wrapText="1"/>
    </xf>
    <xf numFmtId="168" fontId="25" fillId="14" borderId="11" xfId="0" applyNumberFormat="1" applyFont="1" applyFill="1" applyBorder="1" applyAlignment="1">
      <alignment horizontal="right" vertical="top" wrapText="1"/>
    </xf>
    <xf numFmtId="168" fontId="20" fillId="9" borderId="11" xfId="0" applyNumberFormat="1" applyFont="1" applyFill="1" applyBorder="1" applyAlignment="1">
      <alignment horizontal="right" vertical="top" wrapText="1"/>
    </xf>
    <xf numFmtId="168" fontId="28" fillId="11" borderId="0" xfId="0" applyNumberFormat="1" applyFont="1" applyFill="1" applyAlignment="1">
      <alignment horizontal="right" vertical="top" wrapText="1"/>
    </xf>
    <xf numFmtId="168" fontId="28" fillId="0" borderId="11" xfId="0" applyNumberFormat="1" applyFont="1" applyBorder="1" applyAlignment="1">
      <alignment horizontal="right" vertical="top" wrapText="1"/>
    </xf>
    <xf numFmtId="0" fontId="0" fillId="10" borderId="0" xfId="0" applyFill="1" applyAlignment="1">
      <alignment horizontal="left" indent="1"/>
    </xf>
    <xf numFmtId="0" fontId="0" fillId="10" borderId="0" xfId="0" applyFill="1" applyAlignment="1">
      <alignment horizontal="left"/>
    </xf>
    <xf numFmtId="0" fontId="21" fillId="13" borderId="11" xfId="0" applyFont="1" applyFill="1" applyBorder="1" applyAlignment="1">
      <alignment horizontal="left" vertical="center" indent="1" readingOrder="1"/>
    </xf>
    <xf numFmtId="9" fontId="21" fillId="13" borderId="11" xfId="18" applyFont="1" applyFill="1" applyBorder="1" applyAlignment="1">
      <alignment horizontal="left" vertical="center" wrapText="1" indent="1" readingOrder="1"/>
    </xf>
    <xf numFmtId="166" fontId="23" fillId="0" borderId="12" xfId="0" applyNumberFormat="1" applyFont="1" applyBorder="1" applyAlignment="1">
      <alignment horizontal="left" vertical="center" wrapText="1"/>
    </xf>
    <xf numFmtId="0" fontId="25" fillId="14" borderId="11" xfId="0" applyFont="1" applyFill="1" applyBorder="1" applyAlignment="1">
      <alignment horizontal="right" vertical="top" wrapText="1"/>
    </xf>
    <xf numFmtId="169" fontId="21" fillId="13" borderId="11" xfId="21" applyNumberFormat="1" applyFont="1" applyFill="1" applyBorder="1" applyAlignment="1">
      <alignment horizontal="right" vertical="center" wrapText="1" indent="1" readingOrder="1"/>
    </xf>
    <xf numFmtId="166" fontId="23" fillId="0" borderId="36" xfId="0" applyNumberFormat="1" applyFont="1" applyBorder="1" applyAlignment="1">
      <alignment horizontal="left" vertical="center" wrapText="1"/>
    </xf>
    <xf numFmtId="0" fontId="19" fillId="13" borderId="0" xfId="0" applyFont="1" applyFill="1" applyAlignment="1">
      <alignment horizontal="left" vertical="center" indent="1" readingOrder="1"/>
    </xf>
    <xf numFmtId="167" fontId="25" fillId="14" borderId="0" xfId="0" applyNumberFormat="1" applyFont="1" applyFill="1" applyAlignment="1">
      <alignment horizontal="right" vertical="top" wrapText="1"/>
    </xf>
    <xf numFmtId="0" fontId="0" fillId="13" borderId="14" xfId="0" applyFill="1" applyBorder="1"/>
    <xf numFmtId="10" fontId="25" fillId="14" borderId="11" xfId="0" applyNumberFormat="1" applyFont="1" applyFill="1" applyBorder="1" applyAlignment="1">
      <alignment horizontal="right" vertical="top" wrapText="1"/>
    </xf>
    <xf numFmtId="0" fontId="21" fillId="13" borderId="11" xfId="0" applyFont="1" applyFill="1" applyBorder="1" applyAlignment="1">
      <alignment horizontal="left" vertical="center" wrapText="1" readingOrder="1"/>
    </xf>
    <xf numFmtId="165" fontId="25" fillId="14" borderId="10" xfId="0" applyNumberFormat="1" applyFont="1" applyFill="1" applyBorder="1" applyAlignment="1">
      <alignment horizontal="right" vertical="top" wrapText="1"/>
    </xf>
    <xf numFmtId="165" fontId="25" fillId="14" borderId="11" xfId="0" applyNumberFormat="1" applyFont="1" applyFill="1" applyBorder="1" applyAlignment="1">
      <alignment horizontal="right" vertical="top" wrapText="1"/>
    </xf>
    <xf numFmtId="168" fontId="0" fillId="0" borderId="34" xfId="19" applyNumberFormat="1" applyFont="1" applyFill="1" applyBorder="1"/>
    <xf numFmtId="0" fontId="33" fillId="0" borderId="34" xfId="0" applyFont="1" applyBorder="1"/>
    <xf numFmtId="0" fontId="32" fillId="0" borderId="14" xfId="0" applyFont="1" applyBorder="1"/>
    <xf numFmtId="168" fontId="0" fillId="0" borderId="14" xfId="19" applyNumberFormat="1" applyFont="1" applyFill="1" applyBorder="1"/>
    <xf numFmtId="0" fontId="32" fillId="13" borderId="14" xfId="0" applyFont="1" applyFill="1" applyBorder="1"/>
    <xf numFmtId="0" fontId="44" fillId="0" borderId="0" xfId="0" applyFont="1"/>
    <xf numFmtId="0" fontId="44" fillId="0" borderId="34" xfId="0" applyFont="1" applyBorder="1"/>
    <xf numFmtId="0" fontId="0" fillId="0" borderId="34" xfId="0" applyBorder="1"/>
    <xf numFmtId="0" fontId="29" fillId="0" borderId="34" xfId="0" applyFont="1" applyBorder="1"/>
    <xf numFmtId="0" fontId="0" fillId="13" borderId="14" xfId="0" applyFill="1" applyBorder="1" applyAlignment="1">
      <alignment horizontal="left" indent="1"/>
    </xf>
    <xf numFmtId="0" fontId="0" fillId="10" borderId="27" xfId="0" quotePrefix="1" applyFill="1" applyBorder="1"/>
    <xf numFmtId="0" fontId="45" fillId="0" borderId="12" xfId="0" applyFont="1" applyBorder="1" applyAlignment="1">
      <alignment horizontal="left" vertical="center" wrapText="1" readingOrder="1"/>
    </xf>
    <xf numFmtId="166" fontId="45" fillId="0" borderId="12" xfId="0" applyNumberFormat="1" applyFont="1" applyBorder="1" applyAlignment="1">
      <alignment horizontal="left" vertical="center" wrapText="1"/>
    </xf>
    <xf numFmtId="166" fontId="45" fillId="0" borderId="36" xfId="0" applyNumberFormat="1" applyFont="1" applyBorder="1" applyAlignment="1">
      <alignment horizontal="left" vertical="center" wrapText="1"/>
    </xf>
    <xf numFmtId="167" fontId="21" fillId="13" borderId="11" xfId="21" applyNumberFormat="1" applyFont="1" applyFill="1" applyBorder="1" applyAlignment="1">
      <alignment horizontal="right" vertical="center" wrapText="1" indent="1" readingOrder="1"/>
    </xf>
    <xf numFmtId="0" fontId="0" fillId="0" borderId="27" xfId="0" applyBorder="1" applyAlignment="1">
      <alignment horizontal="left"/>
    </xf>
    <xf numFmtId="0" fontId="18" fillId="10" borderId="27" xfId="0" applyFont="1" applyFill="1" applyBorder="1" applyAlignment="1">
      <alignment horizontal="left" vertical="top"/>
    </xf>
    <xf numFmtId="0" fontId="44" fillId="0" borderId="0" xfId="0" applyFont="1" applyAlignment="1">
      <alignment wrapText="1"/>
    </xf>
    <xf numFmtId="0" fontId="29" fillId="14" borderId="14" xfId="0" applyFont="1" applyFill="1" applyBorder="1"/>
    <xf numFmtId="168" fontId="17" fillId="14" borderId="15" xfId="19" applyNumberFormat="1" applyFont="1" applyFill="1" applyBorder="1"/>
    <xf numFmtId="0" fontId="46" fillId="0" borderId="0" xfId="0" applyFont="1"/>
    <xf numFmtId="0" fontId="18" fillId="10" borderId="27" xfId="0" applyFont="1" applyFill="1" applyBorder="1" applyAlignment="1">
      <alignment vertical="top"/>
    </xf>
    <xf numFmtId="49" fontId="45" fillId="0" borderId="12" xfId="0" applyNumberFormat="1" applyFont="1" applyBorder="1" applyAlignment="1">
      <alignment horizontal="left" vertical="center" wrapText="1"/>
    </xf>
    <xf numFmtId="49" fontId="45" fillId="0" borderId="36" xfId="0" applyNumberFormat="1" applyFont="1" applyBorder="1" applyAlignment="1">
      <alignment horizontal="left" vertical="center" wrapText="1"/>
    </xf>
    <xf numFmtId="167" fontId="25" fillId="13" borderId="0" xfId="0" applyNumberFormat="1" applyFont="1" applyFill="1" applyAlignment="1">
      <alignment horizontal="right" vertical="top" wrapText="1"/>
    </xf>
    <xf numFmtId="49" fontId="45" fillId="0" borderId="37" xfId="0" applyNumberFormat="1" applyFont="1" applyBorder="1" applyAlignment="1">
      <alignment horizontal="left" vertical="center" wrapText="1"/>
    </xf>
    <xf numFmtId="44" fontId="25" fillId="14" borderId="11" xfId="0" applyNumberFormat="1" applyFont="1" applyFill="1" applyBorder="1" applyAlignment="1">
      <alignment horizontal="right" vertical="top" wrapText="1"/>
    </xf>
    <xf numFmtId="44" fontId="25" fillId="13" borderId="35" xfId="0" applyNumberFormat="1" applyFont="1" applyFill="1" applyBorder="1" applyAlignment="1">
      <alignment horizontal="right" vertical="top" wrapText="1"/>
    </xf>
    <xf numFmtId="44" fontId="0" fillId="0" borderId="0" xfId="0" applyNumberFormat="1"/>
    <xf numFmtId="9" fontId="25" fillId="14" borderId="35" xfId="0" applyNumberFormat="1" applyFont="1" applyFill="1" applyBorder="1" applyAlignment="1">
      <alignment horizontal="right" vertical="top" wrapText="1"/>
    </xf>
    <xf numFmtId="44" fontId="25" fillId="0" borderId="35" xfId="0" applyNumberFormat="1" applyFont="1" applyBorder="1" applyAlignment="1">
      <alignment horizontal="right" vertical="top" wrapText="1"/>
    </xf>
    <xf numFmtId="9" fontId="25" fillId="0" borderId="35" xfId="0" applyNumberFormat="1" applyFont="1" applyBorder="1" applyAlignment="1">
      <alignment horizontal="right" vertical="top" wrapText="1"/>
    </xf>
  </cellXfs>
  <cellStyles count="22">
    <cellStyle name="Ausgabe" xfId="10" builtinId="21" hidden="1"/>
    <cellStyle name="Berechnung" xfId="11" builtinId="22" hidden="1"/>
    <cellStyle name="Eingabe" xfId="9" builtinId="20" hidden="1"/>
    <cellStyle name="Ergebnis" xfId="17" builtinId="25" hidden="1"/>
    <cellStyle name="Erklärender Text" xfId="16" builtinId="53" hidden="1"/>
    <cellStyle name="Gut" xfId="6" builtinId="26" hidden="1"/>
    <cellStyle name="Komma" xfId="19" builtinId="3"/>
    <cellStyle name="Link" xfId="20" builtinId="8"/>
    <cellStyle name="Neutral" xfId="8" builtinId="28" hidden="1"/>
    <cellStyle name="Notiz" xfId="15" builtinId="10" hidden="1"/>
    <cellStyle name="Prozent" xfId="18" builtinId="5"/>
    <cellStyle name="Schlecht" xfId="7" builtinId="27" hidden="1"/>
    <cellStyle name="Standard" xfId="0" builtinId="0"/>
    <cellStyle name="Überschrift" xfId="1" builtinId="15" hidden="1"/>
    <cellStyle name="Überschrift 1" xfId="2" builtinId="16" hidden="1"/>
    <cellStyle name="Überschrift 2" xfId="3" builtinId="17" hidden="1"/>
    <cellStyle name="Überschrift 3" xfId="4" builtinId="18" hidden="1"/>
    <cellStyle name="Überschrift 4" xfId="5" builtinId="19" hidden="1"/>
    <cellStyle name="Verknüpfte Zelle" xfId="12" builtinId="24" hidden="1"/>
    <cellStyle name="Währung" xfId="21" builtinId="4"/>
    <cellStyle name="Warnender Text" xfId="14" builtinId="11" hidden="1"/>
    <cellStyle name="Zelle überprüfen" xfId="13" builtinId="23" hidden="1"/>
  </cellStyles>
  <dxfs count="0"/>
  <tableStyles count="0" defaultTableStyle="TableStyleMedium2" defaultPivotStyle="PivotStyleLight16"/>
  <colors>
    <mruColors>
      <color rgb="FFBADA85"/>
      <color rgb="FFDBECC1"/>
      <color rgb="FF2FB7C3"/>
      <color rgb="FFFFFFCC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b="1"/>
              <a:t>Aufwand und Ertrag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659830039818572E-2"/>
          <c:y val="0.14819376026272579"/>
          <c:w val="0.92509896144111259"/>
          <c:h val="0.61400029737662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'Plan-Erfolgsrechnung'!$B$45</c:f>
              <c:strCache>
                <c:ptCount val="1"/>
                <c:pt idx="0">
                  <c:v>Total Ertrag</c:v>
                </c:pt>
              </c:strCache>
            </c:strRef>
          </c:tx>
          <c:spPr>
            <a:solidFill>
              <a:srgbClr val="BADA8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</c:numLit>
          </c:cat>
          <c:val>
            <c:numRef>
              <c:f>'Plan-Erfolgsrechnung'!$C$45:$G$45</c:f>
              <c:numCache>
                <c:formatCode>_ [$CHF-807]\ * #,##0_ ;_ [$CHF-807]\ * \-#,##0_ ;_ [$CHF-807]\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24C-811F-D1243023D1CC}"/>
            </c:ext>
          </c:extLst>
        </c:ser>
        <c:ser>
          <c:idx val="1"/>
          <c:order val="1"/>
          <c:tx>
            <c:strRef>
              <c:f>'Plan-Erfolgsrechnung'!$B$30</c:f>
              <c:strCache>
                <c:ptCount val="1"/>
                <c:pt idx="0">
                  <c:v>Total Aufwand</c:v>
                </c:pt>
              </c:strCache>
            </c:strRef>
          </c:tx>
          <c:spPr>
            <a:solidFill>
              <a:srgbClr val="2FB7C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</c:numLit>
          </c:cat>
          <c:val>
            <c:numRef>
              <c:f>'Plan-Erfolgsrechnung'!$C$30:$G$30</c:f>
              <c:numCache>
                <c:formatCode>_ [$CHF-807]\ * #,##0_ ;_ [$CHF-807]\ * \-#,##0_ ;_ [$CHF-807]\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24C-811F-D1243023D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870784"/>
        <c:axId val="1191871112"/>
      </c:barChart>
      <c:lineChart>
        <c:grouping val="standard"/>
        <c:varyColors val="0"/>
        <c:ser>
          <c:idx val="2"/>
          <c:order val="2"/>
          <c:tx>
            <c:strRef>
              <c:f>'Plan-Erfolgsrechnung'!$B$58</c:f>
              <c:strCache>
                <c:ptCount val="1"/>
                <c:pt idx="0">
                  <c:v>EBIT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'Plan-Erfolgsrechnung'!$C$21:$G$21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'Plan-Erfolgsrechnung'!$C$58:$G$58</c:f>
              <c:numCache>
                <c:formatCode>_ [$CHF-807]\ * #,##0_ ;_ [$CHF-807]\ * \-#,##0_ ;_ [$CHF-807]\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6-424C-811F-D1243023D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93088"/>
        <c:axId val="1191887184"/>
      </c:lineChart>
      <c:catAx>
        <c:axId val="119187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91871112"/>
        <c:crosses val="autoZero"/>
        <c:auto val="1"/>
        <c:lblAlgn val="ctr"/>
        <c:lblOffset val="100"/>
        <c:noMultiLvlLbl val="0"/>
      </c:catAx>
      <c:valAx>
        <c:axId val="119187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CHF-807]\ * #,##0_ ;_ [$CHF-807]\ * \-#,##0_ ;_ [$CHF-807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91870784"/>
        <c:crosses val="autoZero"/>
        <c:crossBetween val="between"/>
      </c:valAx>
      <c:valAx>
        <c:axId val="1191887184"/>
        <c:scaling>
          <c:orientation val="minMax"/>
        </c:scaling>
        <c:delete val="1"/>
        <c:axPos val="r"/>
        <c:numFmt formatCode="_ [$CHF-807]\ * #,##0_ ;_ [$CHF-807]\ * \-#,##0_ ;_ [$CHF-807]\ * &quot;-&quot;??_ ;_ @_ " sourceLinked="1"/>
        <c:majorTickMark val="out"/>
        <c:minorTickMark val="none"/>
        <c:tickLblPos val="nextTo"/>
        <c:crossAx val="1191893088"/>
        <c:crosses val="max"/>
        <c:crossBetween val="between"/>
      </c:valAx>
      <c:catAx>
        <c:axId val="119189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188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104775</xdr:rowOff>
    </xdr:from>
    <xdr:to>
      <xdr:col>5</xdr:col>
      <xdr:colOff>749301</xdr:colOff>
      <xdr:row>5</xdr:row>
      <xdr:rowOff>74039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160D621-B216-4501-B2B7-63250463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04775"/>
          <a:ext cx="5435600" cy="858264"/>
        </a:xfrm>
        <a:prstGeom prst="rect">
          <a:avLst/>
        </a:prstGeom>
      </xdr:spPr>
    </xdr:pic>
    <xdr:clientData/>
  </xdr:twoCellAnchor>
  <xdr:twoCellAnchor editAs="oneCell">
    <xdr:from>
      <xdr:col>8</xdr:col>
      <xdr:colOff>143933</xdr:colOff>
      <xdr:row>2</xdr:row>
      <xdr:rowOff>156632</xdr:rowOff>
    </xdr:from>
    <xdr:to>
      <xdr:col>9</xdr:col>
      <xdr:colOff>274068</xdr:colOff>
      <xdr:row>5</xdr:row>
      <xdr:rowOff>63500</xdr:rowOff>
    </xdr:to>
    <xdr:pic>
      <xdr:nvPicPr>
        <xdr:cNvPr id="3" name="Grafik 2" descr="Startzentrum">
          <a:extLst>
            <a:ext uri="{FF2B5EF4-FFF2-40B4-BE49-F238E27FC236}">
              <a16:creationId xmlns:a16="http://schemas.microsoft.com/office/drawing/2014/main" id="{C9B70C1E-3F07-434D-AADD-BBE662E0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033" y="512232"/>
          <a:ext cx="968335" cy="440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104774</xdr:rowOff>
    </xdr:from>
    <xdr:to>
      <xdr:col>4</xdr:col>
      <xdr:colOff>266700</xdr:colOff>
      <xdr:row>5</xdr:row>
      <xdr:rowOff>101611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A8DD63-0752-49AD-B45F-147EDC836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7949"/>
          <a:ext cx="5464175" cy="854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390525</xdr:colOff>
      <xdr:row>2</xdr:row>
      <xdr:rowOff>123825</xdr:rowOff>
    </xdr:from>
    <xdr:to>
      <xdr:col>13</xdr:col>
      <xdr:colOff>94652</xdr:colOff>
      <xdr:row>19</xdr:row>
      <xdr:rowOff>158750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2E8573D-C29C-4EB0-8D9C-03D81202E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A90F-9FA3-4C84-951F-54357167F696}">
  <dimension ref="A5:G22"/>
  <sheetViews>
    <sheetView showGridLines="0" workbookViewId="0">
      <selection activeCell="J13" sqref="J13"/>
    </sheetView>
  </sheetViews>
  <sheetFormatPr baseColWidth="10" defaultColWidth="11" defaultRowHeight="14"/>
  <cols>
    <col min="1" max="1" width="18.5" bestFit="1" customWidth="1"/>
  </cols>
  <sheetData>
    <row r="5" spans="1:7">
      <c r="G5" t="s">
        <v>274</v>
      </c>
    </row>
    <row r="8" spans="1:7" ht="18">
      <c r="A8" s="32"/>
      <c r="B8" s="33" t="s">
        <v>0</v>
      </c>
      <c r="C8" s="32"/>
      <c r="D8" s="32"/>
      <c r="E8" s="32"/>
      <c r="F8" s="32"/>
      <c r="G8" s="32"/>
    </row>
    <row r="10" spans="1:7" ht="18">
      <c r="A10" s="69" t="s">
        <v>1</v>
      </c>
      <c r="B10" s="35"/>
      <c r="C10" s="36"/>
      <c r="D10" s="36"/>
      <c r="E10" s="36"/>
      <c r="F10" s="36"/>
      <c r="G10" s="37"/>
    </row>
    <row r="11" spans="1:7" ht="18">
      <c r="A11" s="70" t="s">
        <v>2</v>
      </c>
      <c r="B11" s="38"/>
      <c r="C11" s="39"/>
      <c r="D11" s="39"/>
      <c r="E11" s="39"/>
      <c r="F11" s="39"/>
      <c r="G11" s="40"/>
    </row>
    <row r="12" spans="1:7" ht="18">
      <c r="A12" s="70" t="s">
        <v>3</v>
      </c>
      <c r="B12" s="38"/>
      <c r="C12" s="39"/>
      <c r="D12" s="39"/>
      <c r="E12" s="39"/>
      <c r="F12" s="39"/>
      <c r="G12" s="40"/>
    </row>
    <row r="13" spans="1:7" ht="18">
      <c r="A13" s="70" t="s">
        <v>4</v>
      </c>
      <c r="B13" s="38"/>
      <c r="C13" s="39"/>
      <c r="D13" s="39"/>
      <c r="E13" s="39"/>
      <c r="F13" s="39"/>
      <c r="G13" s="40"/>
    </row>
    <row r="14" spans="1:7" ht="18">
      <c r="A14" s="70" t="s">
        <v>5</v>
      </c>
      <c r="B14" s="38"/>
      <c r="C14" s="39"/>
      <c r="D14" s="39"/>
      <c r="E14" s="39"/>
      <c r="F14" s="39"/>
      <c r="G14" s="40"/>
    </row>
    <row r="15" spans="1:7" ht="18">
      <c r="A15" s="70"/>
      <c r="B15" s="38"/>
      <c r="C15" s="39"/>
      <c r="D15" s="39"/>
      <c r="E15" s="39"/>
      <c r="F15" s="39"/>
      <c r="G15" s="40"/>
    </row>
    <row r="16" spans="1:7" ht="18">
      <c r="A16" s="70" t="s">
        <v>6</v>
      </c>
      <c r="B16" s="38"/>
      <c r="C16" s="39"/>
      <c r="D16" s="39"/>
      <c r="E16" s="39"/>
      <c r="F16" s="39"/>
      <c r="G16" s="40"/>
    </row>
    <row r="17" spans="1:7" ht="18">
      <c r="A17" s="70" t="s">
        <v>4</v>
      </c>
      <c r="B17" s="38"/>
      <c r="C17" s="39"/>
      <c r="D17" s="39"/>
      <c r="E17" s="39"/>
      <c r="F17" s="39"/>
      <c r="G17" s="40"/>
    </row>
    <row r="18" spans="1:7" ht="18">
      <c r="A18" s="70" t="s">
        <v>7</v>
      </c>
      <c r="B18" s="38"/>
      <c r="C18" s="39"/>
      <c r="D18" s="39"/>
      <c r="E18" s="39"/>
      <c r="F18" s="39"/>
      <c r="G18" s="40"/>
    </row>
    <row r="19" spans="1:7" ht="18">
      <c r="A19" s="70"/>
      <c r="B19" s="38"/>
      <c r="C19" s="39"/>
      <c r="D19" s="39"/>
      <c r="E19" s="39"/>
      <c r="F19" s="39"/>
      <c r="G19" s="40"/>
    </row>
    <row r="20" spans="1:7" ht="18">
      <c r="A20" s="70" t="s">
        <v>8</v>
      </c>
      <c r="B20" s="38"/>
      <c r="C20" s="39"/>
      <c r="D20" s="39"/>
      <c r="E20" s="39"/>
      <c r="F20" s="39"/>
      <c r="G20" s="40"/>
    </row>
    <row r="21" spans="1:7" ht="18">
      <c r="A21" s="70" t="s">
        <v>4</v>
      </c>
      <c r="B21" s="38"/>
      <c r="C21" s="39"/>
      <c r="D21" s="39"/>
      <c r="E21" s="39"/>
      <c r="F21" s="39"/>
      <c r="G21" s="40"/>
    </row>
    <row r="22" spans="1:7" ht="18">
      <c r="A22" s="71" t="s">
        <v>7</v>
      </c>
      <c r="B22" s="41"/>
      <c r="C22" s="42"/>
      <c r="D22" s="42"/>
      <c r="E22" s="42"/>
      <c r="F22" s="42"/>
      <c r="G22" s="4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3276-8C35-404F-8DBA-A1C1E6FDD16E}">
  <dimension ref="B2:C25"/>
  <sheetViews>
    <sheetView zoomScaleNormal="100" workbookViewId="0">
      <selection activeCell="C33" sqref="C33"/>
    </sheetView>
  </sheetViews>
  <sheetFormatPr baseColWidth="10" defaultColWidth="11.1640625" defaultRowHeight="14"/>
  <cols>
    <col min="1" max="1" width="3" customWidth="1"/>
    <col min="2" max="2" width="21.5" bestFit="1" customWidth="1"/>
    <col min="3" max="3" width="140.1640625" bestFit="1" customWidth="1"/>
  </cols>
  <sheetData>
    <row r="2" spans="2:3" ht="18">
      <c r="B2" s="7" t="s">
        <v>29</v>
      </c>
    </row>
    <row r="5" spans="2:3" ht="15">
      <c r="B5" s="21" t="s">
        <v>240</v>
      </c>
      <c r="C5" s="21" t="s">
        <v>241</v>
      </c>
    </row>
    <row r="6" spans="2:3" s="31" customFormat="1">
      <c r="B6" s="31" t="s">
        <v>242</v>
      </c>
      <c r="C6" s="31" t="s">
        <v>243</v>
      </c>
    </row>
    <row r="7" spans="2:3" s="31" customFormat="1">
      <c r="B7" s="31" t="s">
        <v>244</v>
      </c>
      <c r="C7" s="31" t="s">
        <v>245</v>
      </c>
    </row>
    <row r="8" spans="2:3" s="31" customFormat="1">
      <c r="B8" s="31" t="s">
        <v>246</v>
      </c>
      <c r="C8" s="31" t="s">
        <v>247</v>
      </c>
    </row>
    <row r="9" spans="2:3">
      <c r="B9" s="31" t="s">
        <v>248</v>
      </c>
      <c r="C9" s="31" t="s">
        <v>249</v>
      </c>
    </row>
    <row r="10" spans="2:3" s="31" customFormat="1">
      <c r="B10" s="31" t="s">
        <v>250</v>
      </c>
      <c r="C10" s="31" t="s">
        <v>251</v>
      </c>
    </row>
    <row r="11" spans="2:3" s="31" customFormat="1">
      <c r="B11" s="31" t="s">
        <v>183</v>
      </c>
      <c r="C11" s="31" t="s">
        <v>252</v>
      </c>
    </row>
    <row r="12" spans="2:3">
      <c r="B12" t="s">
        <v>215</v>
      </c>
      <c r="C12" t="s">
        <v>253</v>
      </c>
    </row>
    <row r="13" spans="2:3" s="31" customFormat="1">
      <c r="B13" s="31" t="s">
        <v>179</v>
      </c>
      <c r="C13" s="31" t="s">
        <v>254</v>
      </c>
    </row>
    <row r="14" spans="2:3" s="31" customFormat="1">
      <c r="B14" s="31" t="s">
        <v>217</v>
      </c>
      <c r="C14" s="31" t="s">
        <v>255</v>
      </c>
    </row>
    <row r="15" spans="2:3" s="31" customFormat="1">
      <c r="B15" s="31" t="s">
        <v>256</v>
      </c>
      <c r="C15" s="31" t="s">
        <v>257</v>
      </c>
    </row>
    <row r="16" spans="2:3">
      <c r="B16" t="s">
        <v>218</v>
      </c>
      <c r="C16" t="s">
        <v>258</v>
      </c>
    </row>
    <row r="17" spans="2:3">
      <c r="B17" t="s">
        <v>259</v>
      </c>
      <c r="C17" t="s">
        <v>260</v>
      </c>
    </row>
    <row r="18" spans="2:3">
      <c r="B18" t="s">
        <v>188</v>
      </c>
      <c r="C18" t="s">
        <v>261</v>
      </c>
    </row>
    <row r="19" spans="2:3">
      <c r="B19" t="s">
        <v>262</v>
      </c>
      <c r="C19" t="s">
        <v>263</v>
      </c>
    </row>
    <row r="20" spans="2:3">
      <c r="B20" t="s">
        <v>264</v>
      </c>
      <c r="C20" t="s">
        <v>265</v>
      </c>
    </row>
    <row r="21" spans="2:3">
      <c r="B21" t="s">
        <v>185</v>
      </c>
      <c r="C21" t="s">
        <v>266</v>
      </c>
    </row>
    <row r="22" spans="2:3">
      <c r="B22" t="s">
        <v>267</v>
      </c>
      <c r="C22" t="s">
        <v>268</v>
      </c>
    </row>
    <row r="23" spans="2:3">
      <c r="B23" t="s">
        <v>269</v>
      </c>
      <c r="C23" t="s">
        <v>270</v>
      </c>
    </row>
    <row r="24" spans="2:3">
      <c r="B24" t="s">
        <v>271</v>
      </c>
      <c r="C24" t="s">
        <v>272</v>
      </c>
    </row>
    <row r="25" spans="2:3">
      <c r="B25" t="s">
        <v>27</v>
      </c>
      <c r="C25" t="s"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28D7-5A94-4D95-AE1D-65FFFB47BDF8}">
  <dimension ref="A7:G41"/>
  <sheetViews>
    <sheetView showGridLines="0" workbookViewId="0">
      <selection activeCell="B28" sqref="B28"/>
    </sheetView>
  </sheetViews>
  <sheetFormatPr baseColWidth="10" defaultColWidth="11" defaultRowHeight="14" outlineLevelRow="1"/>
  <cols>
    <col min="1" max="1" width="37.33203125" customWidth="1"/>
    <col min="7" max="7" width="11.1640625" customWidth="1"/>
  </cols>
  <sheetData>
    <row r="7" spans="1:7" ht="15" thickBot="1"/>
    <row r="8" spans="1:7" outlineLevel="1">
      <c r="A8" s="62" t="s">
        <v>9</v>
      </c>
      <c r="B8" s="46"/>
      <c r="C8" s="46"/>
      <c r="D8" s="46"/>
      <c r="E8" s="46"/>
      <c r="F8" s="46"/>
      <c r="G8" s="47"/>
    </row>
    <row r="9" spans="1:7" outlineLevel="1">
      <c r="A9" s="48" t="s">
        <v>10</v>
      </c>
      <c r="B9" s="17"/>
      <c r="C9" s="17"/>
      <c r="D9" s="17"/>
      <c r="E9" s="17"/>
      <c r="F9" s="17"/>
      <c r="G9" s="49"/>
    </row>
    <row r="10" spans="1:7" outlineLevel="1">
      <c r="A10" s="48" t="s">
        <v>11</v>
      </c>
      <c r="B10" s="17"/>
      <c r="C10" s="17"/>
      <c r="D10" s="17"/>
      <c r="E10" s="17"/>
      <c r="F10" s="17"/>
      <c r="G10" s="49"/>
    </row>
    <row r="11" spans="1:7" outlineLevel="1">
      <c r="A11" s="48" t="s">
        <v>12</v>
      </c>
      <c r="B11" s="17"/>
      <c r="C11" s="17"/>
      <c r="D11" s="17"/>
      <c r="E11" s="17"/>
      <c r="F11" s="17"/>
      <c r="G11" s="49"/>
    </row>
    <row r="12" spans="1:7" outlineLevel="1">
      <c r="A12" s="48" t="s">
        <v>13</v>
      </c>
      <c r="B12" s="17"/>
      <c r="C12" s="17"/>
      <c r="D12" s="17"/>
      <c r="E12" s="17"/>
      <c r="F12" s="17"/>
      <c r="G12" s="49"/>
    </row>
    <row r="13" spans="1:7" outlineLevel="1">
      <c r="A13" s="48" t="s">
        <v>14</v>
      </c>
      <c r="B13" s="17"/>
      <c r="C13" s="17"/>
      <c r="D13" s="17"/>
      <c r="E13" s="17"/>
      <c r="F13" s="17"/>
      <c r="G13" s="49"/>
    </row>
    <row r="14" spans="1:7" outlineLevel="1">
      <c r="A14" s="48" t="s">
        <v>15</v>
      </c>
      <c r="B14" s="17"/>
      <c r="C14" s="17"/>
      <c r="D14" s="17"/>
      <c r="E14" s="17"/>
      <c r="F14" s="17"/>
      <c r="G14" s="49"/>
    </row>
    <row r="15" spans="1:7" outlineLevel="1">
      <c r="A15" s="48" t="s">
        <v>16</v>
      </c>
      <c r="B15" s="17"/>
      <c r="C15" s="17"/>
      <c r="D15" s="17"/>
      <c r="E15" s="17"/>
      <c r="F15" s="17"/>
      <c r="G15" s="49"/>
    </row>
    <row r="16" spans="1:7" outlineLevel="1">
      <c r="A16" s="48" t="s">
        <v>17</v>
      </c>
      <c r="B16" s="17"/>
      <c r="C16" s="17"/>
      <c r="D16" s="17"/>
      <c r="E16" s="17"/>
      <c r="F16" s="17"/>
      <c r="G16" s="49"/>
    </row>
    <row r="17" spans="1:7" outlineLevel="1">
      <c r="A17" s="48" t="s">
        <v>18</v>
      </c>
      <c r="B17" s="17"/>
      <c r="C17" s="17"/>
      <c r="D17" s="17"/>
      <c r="E17" s="17"/>
      <c r="F17" s="17"/>
      <c r="G17" s="49"/>
    </row>
    <row r="18" spans="1:7" outlineLevel="1">
      <c r="A18" s="48" t="s">
        <v>19</v>
      </c>
      <c r="B18" s="17"/>
      <c r="C18" s="17"/>
      <c r="D18" s="17"/>
      <c r="E18" s="17"/>
      <c r="F18" s="17"/>
      <c r="G18" s="49"/>
    </row>
    <row r="19" spans="1:7" outlineLevel="1">
      <c r="A19" s="48" t="s">
        <v>20</v>
      </c>
      <c r="B19" s="17"/>
      <c r="C19" s="17"/>
      <c r="D19" s="17"/>
      <c r="E19" s="17"/>
      <c r="F19" s="17"/>
      <c r="G19" s="49"/>
    </row>
    <row r="20" spans="1:7" ht="15" outlineLevel="1" thickBot="1">
      <c r="A20" s="52"/>
      <c r="B20" s="53"/>
      <c r="C20" s="53"/>
      <c r="D20" s="53"/>
      <c r="E20" s="53"/>
      <c r="F20" s="53"/>
      <c r="G20" s="54"/>
    </row>
    <row r="22" spans="1:7" ht="18">
      <c r="A22" s="32"/>
      <c r="B22" s="33" t="s">
        <v>21</v>
      </c>
      <c r="C22" s="32"/>
      <c r="D22" s="32"/>
      <c r="E22" s="32"/>
      <c r="F22" s="32"/>
      <c r="G22" s="32"/>
    </row>
    <row r="24" spans="1:7" ht="25" customHeight="1">
      <c r="A24" s="44" t="s">
        <v>22</v>
      </c>
    </row>
    <row r="25" spans="1:7" s="34" customFormat="1" ht="25" customHeight="1">
      <c r="A25" s="44" t="s">
        <v>23</v>
      </c>
    </row>
    <row r="26" spans="1:7" s="34" customFormat="1" ht="25" customHeight="1">
      <c r="A26" s="44" t="s">
        <v>24</v>
      </c>
    </row>
    <row r="27" spans="1:7" s="34" customFormat="1" ht="25" customHeight="1">
      <c r="A27" s="44" t="s">
        <v>25</v>
      </c>
    </row>
    <row r="28" spans="1:7" s="34" customFormat="1" ht="25" customHeight="1">
      <c r="A28" s="44" t="s">
        <v>26</v>
      </c>
    </row>
    <row r="29" spans="1:7" s="34" customFormat="1" ht="25" customHeight="1">
      <c r="A29" s="44" t="s">
        <v>27</v>
      </c>
    </row>
    <row r="30" spans="1:7" s="34" customFormat="1" ht="25" customHeight="1">
      <c r="A30" s="44" t="s">
        <v>28</v>
      </c>
    </row>
    <row r="31" spans="1:7" s="34" customFormat="1" ht="25" customHeight="1">
      <c r="A31" s="44" t="s">
        <v>29</v>
      </c>
    </row>
    <row r="32" spans="1:7" s="34" customFormat="1" ht="16"/>
    <row r="33" s="34" customFormat="1" ht="16"/>
    <row r="34" s="34" customFormat="1" ht="16"/>
    <row r="35" s="34" customFormat="1" ht="16"/>
    <row r="36" s="34" customFormat="1" ht="16"/>
    <row r="37" s="34" customFormat="1" ht="16"/>
    <row r="38" s="34" customFormat="1" ht="16"/>
    <row r="39" s="34" customFormat="1" ht="16"/>
    <row r="40" s="34" customFormat="1" ht="16"/>
    <row r="41" s="34" customFormat="1" ht="16"/>
  </sheetData>
  <hyperlinks>
    <hyperlink ref="A29" location="'Plan-Erfolgsrechnung'!A1" display="Plan-Erfolgsrechnung" xr:uid="{4E44F207-283D-4D46-AE16-A30D4D61FEC5}"/>
    <hyperlink ref="A27" location="Umsatz!A1" display="Umsatz" xr:uid="{EC5E65D6-31DA-42A6-8658-4D91B43654B6}"/>
    <hyperlink ref="A26" location="Kosten!A1" display="Kosten" xr:uid="{FCD11FBA-5A30-40A6-9637-DAFDE24D9A22}"/>
    <hyperlink ref="A28" location="Liquiditätsplanung!A1" display="Liquiditätsplanung" xr:uid="{8A66E581-5771-40D2-A0AE-F5E7690F68CC}"/>
    <hyperlink ref="A25" location="Investitionen!A1" display="Investitionen" xr:uid="{9DF3B8AF-B3F7-423C-9264-EB5EB9B034C5}"/>
    <hyperlink ref="A30" location="'Übersicht Planungsannahmen'!A1" display="Übersicht Planungsannahmen" xr:uid="{9BA1FBC2-4653-4731-87D1-42D66BA93826}"/>
    <hyperlink ref="A31" location="Glossar!A1" display="Glossar" xr:uid="{2F8872DF-FABE-4EB4-B1CD-42792BA31670}"/>
    <hyperlink ref="A24" location="Ausgangskosten!A1" display="Ausgangslage" xr:uid="{1298AB02-127E-4BD2-8135-9FD049B6FF8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D0CC-40FA-4AD3-8105-82DFD89FC37C}">
  <dimension ref="B2:J53"/>
  <sheetViews>
    <sheetView showGridLines="0" tabSelected="1" topLeftCell="A32" zoomScale="254" zoomScaleNormal="100" workbookViewId="0">
      <selection activeCell="G52" sqref="G52"/>
    </sheetView>
  </sheetViews>
  <sheetFormatPr baseColWidth="10" defaultColWidth="11.1640625" defaultRowHeight="14" outlineLevelRow="1"/>
  <cols>
    <col min="1" max="1" width="3.1640625" customWidth="1"/>
    <col min="2" max="2" width="32.33203125" customWidth="1"/>
    <col min="3" max="4" width="11.33203125" bestFit="1" customWidth="1"/>
    <col min="5" max="5" width="11.83203125" bestFit="1" customWidth="1"/>
    <col min="6" max="7" width="11.33203125" bestFit="1" customWidth="1"/>
    <col min="8" max="8" width="1.6640625" customWidth="1"/>
    <col min="10" max="10" width="0" hidden="1" customWidth="1"/>
  </cols>
  <sheetData>
    <row r="2" spans="2:10" ht="18">
      <c r="B2" s="7" t="s">
        <v>22</v>
      </c>
    </row>
    <row r="3" spans="2:10" ht="15" thickBot="1"/>
    <row r="4" spans="2:10" ht="14" customHeight="1" outlineLevel="1">
      <c r="B4" s="45" t="s">
        <v>30</v>
      </c>
      <c r="C4" s="64"/>
      <c r="D4" s="64"/>
      <c r="E4" s="64"/>
      <c r="F4" s="64"/>
      <c r="G4" s="64"/>
      <c r="H4" s="47"/>
    </row>
    <row r="5" spans="2:10" outlineLevel="1">
      <c r="B5" s="115" t="s">
        <v>31</v>
      </c>
      <c r="C5" s="18"/>
      <c r="D5" s="18"/>
      <c r="E5" s="18"/>
      <c r="F5" s="18"/>
      <c r="G5" s="18"/>
      <c r="H5" s="49"/>
      <c r="J5" t="s">
        <v>32</v>
      </c>
    </row>
    <row r="6" spans="2:10" outlineLevel="1">
      <c r="B6" s="116" t="s">
        <v>33</v>
      </c>
      <c r="C6" s="18"/>
      <c r="D6" s="18"/>
      <c r="E6" s="18"/>
      <c r="F6" s="18"/>
      <c r="G6" s="18"/>
      <c r="H6" s="49"/>
    </row>
    <row r="7" spans="2:10" outlineLevel="1">
      <c r="B7" s="116" t="s">
        <v>34</v>
      </c>
      <c r="C7" s="18"/>
      <c r="D7" s="18"/>
      <c r="E7" s="18"/>
      <c r="F7" s="18"/>
      <c r="G7" s="18"/>
      <c r="H7" s="49"/>
    </row>
    <row r="8" spans="2:10" ht="15" outlineLevel="1">
      <c r="B8" s="65" t="s">
        <v>35</v>
      </c>
      <c r="C8" s="18"/>
      <c r="D8" s="18"/>
      <c r="E8" s="18"/>
      <c r="F8" s="18"/>
      <c r="G8" s="18"/>
      <c r="H8" s="49"/>
    </row>
    <row r="9" spans="2:10" outlineLevel="1">
      <c r="B9" s="116" t="s">
        <v>36</v>
      </c>
      <c r="C9" s="17"/>
      <c r="D9" s="17"/>
      <c r="E9" s="17"/>
      <c r="F9" s="17"/>
      <c r="G9" s="17"/>
      <c r="H9" s="49"/>
    </row>
    <row r="10" spans="2:10" outlineLevel="1">
      <c r="B10" s="116" t="s">
        <v>37</v>
      </c>
      <c r="C10" s="17"/>
      <c r="D10" s="17"/>
      <c r="E10" s="17"/>
      <c r="F10" s="17"/>
      <c r="G10" s="17"/>
      <c r="H10" s="49"/>
    </row>
    <row r="11" spans="2:10" ht="15" outlineLevel="1" thickBot="1">
      <c r="B11" s="52"/>
      <c r="C11" s="53"/>
      <c r="D11" s="53"/>
      <c r="E11" s="53"/>
      <c r="F11" s="53"/>
      <c r="G11" s="53"/>
      <c r="H11" s="54"/>
    </row>
    <row r="13" spans="2:10" ht="15">
      <c r="B13" s="23" t="s">
        <v>38</v>
      </c>
    </row>
    <row r="14" spans="2:10" ht="15">
      <c r="B14" s="66"/>
      <c r="C14" s="67">
        <f ca="1">YEAR(TODAY())</f>
        <v>2024</v>
      </c>
      <c r="D14" s="67">
        <f ca="1">C14+1</f>
        <v>2025</v>
      </c>
      <c r="E14" s="67">
        <f ca="1">D14+1</f>
        <v>2026</v>
      </c>
      <c r="F14" s="67">
        <f t="shared" ref="F14:G14" ca="1" si="0">E14+1</f>
        <v>2027</v>
      </c>
      <c r="G14" s="67">
        <f t="shared" ca="1" si="0"/>
        <v>2028</v>
      </c>
      <c r="I14" s="105" t="s">
        <v>39</v>
      </c>
    </row>
    <row r="15" spans="2:10" ht="15">
      <c r="B15" s="101" t="s">
        <v>40</v>
      </c>
      <c r="C15" s="100"/>
      <c r="D15" s="100"/>
      <c r="E15" s="100"/>
      <c r="F15" s="100"/>
      <c r="G15" s="100"/>
    </row>
    <row r="16" spans="2:10" ht="15">
      <c r="B16" s="104" t="s">
        <v>41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I16" s="30"/>
    </row>
    <row r="17" spans="2:9" ht="15">
      <c r="B17" s="104" t="s">
        <v>42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I17" s="30"/>
    </row>
    <row r="18" spans="2:9" ht="15">
      <c r="B18" s="102"/>
      <c r="C18" s="103"/>
      <c r="D18" s="103"/>
      <c r="E18" s="103"/>
      <c r="F18" s="103"/>
      <c r="G18" s="103"/>
      <c r="I18" s="108"/>
    </row>
    <row r="19" spans="2:9" ht="15">
      <c r="B19" s="101" t="s">
        <v>43</v>
      </c>
      <c r="C19" s="100"/>
      <c r="D19" s="100"/>
      <c r="E19" s="100"/>
      <c r="F19" s="100"/>
      <c r="G19" s="100"/>
      <c r="I19" s="108"/>
    </row>
    <row r="20" spans="2:9" ht="15">
      <c r="B20" s="104" t="s">
        <v>44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I20" s="108"/>
    </row>
    <row r="21" spans="2:9" ht="15">
      <c r="B21" s="104" t="s">
        <v>45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I21" s="108"/>
    </row>
    <row r="22" spans="2:9" ht="15">
      <c r="B22" s="104" t="s">
        <v>46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I22" s="108"/>
    </row>
    <row r="23" spans="2:9" ht="15">
      <c r="B23" s="104" t="s">
        <v>47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I23" s="108"/>
    </row>
    <row r="24" spans="2:9" ht="15">
      <c r="B24" s="104" t="s">
        <v>48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I24" s="108"/>
    </row>
    <row r="25" spans="2:9" ht="15">
      <c r="B25" s="104" t="s">
        <v>42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I25" s="108"/>
    </row>
    <row r="26" spans="2:9" ht="15">
      <c r="B26" s="102"/>
      <c r="C26" s="103"/>
      <c r="D26" s="103"/>
      <c r="E26" s="103"/>
      <c r="F26" s="103"/>
      <c r="G26" s="103"/>
      <c r="I26" s="108"/>
    </row>
    <row r="27" spans="2:9" ht="15">
      <c r="B27" s="101" t="s">
        <v>49</v>
      </c>
      <c r="C27" s="100"/>
      <c r="D27" s="100"/>
      <c r="E27" s="100"/>
      <c r="F27" s="100"/>
      <c r="G27" s="100"/>
      <c r="I27" s="107"/>
    </row>
    <row r="28" spans="2:9" ht="15">
      <c r="B28" s="104" t="s">
        <v>50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I28" s="108"/>
    </row>
    <row r="29" spans="2:9">
      <c r="B29" s="104" t="s">
        <v>51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I29" s="107"/>
    </row>
    <row r="30" spans="2:9" ht="15">
      <c r="B30" s="104" t="s">
        <v>52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I30" s="108"/>
    </row>
    <row r="31" spans="2:9">
      <c r="B31" s="104" t="s">
        <v>53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I31" s="107"/>
    </row>
    <row r="32" spans="2:9" ht="15">
      <c r="B32" s="104" t="s">
        <v>54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I32" s="108"/>
    </row>
    <row r="33" spans="2:9">
      <c r="B33" s="104" t="s">
        <v>42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I33" s="107"/>
    </row>
    <row r="34" spans="2:9" ht="15">
      <c r="B34" s="102"/>
      <c r="C34" s="103"/>
      <c r="D34" s="103"/>
      <c r="E34" s="103"/>
      <c r="F34" s="103"/>
      <c r="G34" s="103"/>
      <c r="I34" s="108"/>
    </row>
    <row r="35" spans="2:9" ht="15">
      <c r="B35" s="101" t="s">
        <v>55</v>
      </c>
      <c r="C35" s="100"/>
      <c r="D35" s="100"/>
      <c r="E35" s="100"/>
      <c r="F35" s="100"/>
      <c r="G35" s="100"/>
      <c r="I35" s="107"/>
    </row>
    <row r="36" spans="2:9" ht="15">
      <c r="B36" s="104" t="s">
        <v>56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I36" s="108"/>
    </row>
    <row r="37" spans="2:9">
      <c r="B37" s="104" t="s">
        <v>57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I37" s="107"/>
    </row>
    <row r="38" spans="2:9" ht="15">
      <c r="B38" s="104" t="s">
        <v>58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I38" s="108"/>
    </row>
    <row r="39" spans="2:9">
      <c r="B39" s="104" t="s">
        <v>42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I39" s="107"/>
    </row>
    <row r="40" spans="2:9" ht="15">
      <c r="B40" s="102"/>
      <c r="C40" s="103"/>
      <c r="D40" s="103"/>
      <c r="E40" s="103"/>
      <c r="F40" s="103"/>
      <c r="G40" s="103"/>
      <c r="I40" s="108"/>
    </row>
    <row r="41" spans="2:9" ht="15">
      <c r="B41" s="101" t="s">
        <v>59</v>
      </c>
      <c r="C41" s="100"/>
      <c r="D41" s="100"/>
      <c r="E41" s="100"/>
      <c r="F41" s="100"/>
      <c r="G41" s="100"/>
      <c r="I41" s="107"/>
    </row>
    <row r="42" spans="2:9" ht="15">
      <c r="B42" s="104" t="s">
        <v>60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I42" s="108"/>
    </row>
    <row r="43" spans="2:9">
      <c r="B43" s="104" t="s">
        <v>61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I43" s="107"/>
    </row>
    <row r="44" spans="2:9" ht="15">
      <c r="B44" s="104" t="s">
        <v>62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I44" s="108"/>
    </row>
    <row r="45" spans="2:9">
      <c r="B45" s="104" t="s">
        <v>63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I45" s="107"/>
    </row>
    <row r="46" spans="2:9" ht="15">
      <c r="B46" s="104" t="s">
        <v>64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I46" s="108"/>
    </row>
    <row r="47" spans="2:9">
      <c r="B47" s="104" t="s">
        <v>65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I47" s="107"/>
    </row>
    <row r="48" spans="2:9" ht="15">
      <c r="B48" s="104" t="s">
        <v>66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I48" s="108"/>
    </row>
    <row r="49" spans="2:9">
      <c r="B49" s="104" t="s">
        <v>42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I49" s="107"/>
    </row>
    <row r="50" spans="2:9" ht="15">
      <c r="B50" s="102"/>
      <c r="C50" s="103"/>
      <c r="D50" s="103"/>
      <c r="E50" s="103"/>
      <c r="F50" s="103"/>
      <c r="G50" s="103"/>
      <c r="I50" s="19"/>
    </row>
    <row r="51" spans="2:9" ht="15">
      <c r="B51" s="25" t="s">
        <v>67</v>
      </c>
      <c r="C51" s="75">
        <f>SUM(C16:C17,C20:C25,C28:C33,C36:C39,C42:C49)</f>
        <v>0</v>
      </c>
      <c r="D51" s="75">
        <f>SUM(D15:D50)</f>
        <v>0</v>
      </c>
      <c r="E51" s="75">
        <f>SUM(E15:E50)</f>
        <v>0</v>
      </c>
      <c r="F51" s="75">
        <f>SUM(F15:F50)</f>
        <v>0</v>
      </c>
      <c r="G51" s="75">
        <f>SUM(G15:G50)</f>
        <v>0</v>
      </c>
      <c r="I51" s="19"/>
    </row>
    <row r="53" spans="2:9" ht="15">
      <c r="B53" s="25" t="s">
        <v>68</v>
      </c>
      <c r="C53" s="119">
        <f>SUM(C16:C17,C20:C25,C28:C33,C36:C39,C42:C49)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D4A0-C1CA-4E47-87E5-9CD085444C0B}">
  <dimension ref="B2:M43"/>
  <sheetViews>
    <sheetView showGridLines="0" zoomScaleNormal="100" workbookViewId="0">
      <selection activeCell="B31" sqref="B31"/>
    </sheetView>
  </sheetViews>
  <sheetFormatPr baseColWidth="10" defaultColWidth="11.1640625" defaultRowHeight="14" outlineLevelRow="1"/>
  <cols>
    <col min="1" max="1" width="3.1640625" customWidth="1"/>
    <col min="2" max="2" width="30.1640625" customWidth="1"/>
    <col min="3" max="4" width="11.33203125" bestFit="1" customWidth="1"/>
    <col min="5" max="5" width="11.83203125" bestFit="1" customWidth="1"/>
    <col min="6" max="7" width="11.33203125" bestFit="1" customWidth="1"/>
    <col min="8" max="8" width="1.6640625" customWidth="1"/>
    <col min="9" max="9" width="19.1640625" customWidth="1"/>
    <col min="10" max="10" width="1.6640625" customWidth="1"/>
    <col min="12" max="12" width="0" hidden="1" customWidth="1"/>
  </cols>
  <sheetData>
    <row r="2" spans="2:13" ht="18">
      <c r="B2" s="7" t="s">
        <v>23</v>
      </c>
    </row>
    <row r="3" spans="2:13" ht="15" thickBot="1"/>
    <row r="4" spans="2:13" ht="14" customHeight="1" outlineLevel="1">
      <c r="B4" s="45" t="s">
        <v>30</v>
      </c>
      <c r="C4" s="64"/>
      <c r="D4" s="64"/>
      <c r="E4" s="64"/>
      <c r="F4" s="64"/>
      <c r="G4" s="64"/>
      <c r="H4" s="47"/>
    </row>
    <row r="5" spans="2:13" outlineLevel="1">
      <c r="B5" s="115" t="s">
        <v>69</v>
      </c>
      <c r="C5" s="18"/>
      <c r="D5" s="18"/>
      <c r="E5" s="18"/>
      <c r="F5" s="18"/>
      <c r="G5" s="18"/>
      <c r="H5" s="49"/>
      <c r="L5" t="s">
        <v>32</v>
      </c>
    </row>
    <row r="6" spans="2:13" outlineLevel="1">
      <c r="B6" s="116" t="s">
        <v>70</v>
      </c>
      <c r="C6" s="18"/>
      <c r="D6" s="18"/>
      <c r="E6" s="18"/>
      <c r="F6" s="18"/>
      <c r="G6" s="18"/>
      <c r="H6" s="49"/>
      <c r="L6" t="s">
        <v>71</v>
      </c>
    </row>
    <row r="7" spans="2:13" outlineLevel="1">
      <c r="B7" s="115" t="s">
        <v>72</v>
      </c>
      <c r="C7" s="18"/>
      <c r="D7" s="18"/>
      <c r="E7" s="18"/>
      <c r="F7" s="18"/>
      <c r="G7" s="18"/>
      <c r="H7" s="49"/>
    </row>
    <row r="8" spans="2:13" outlineLevel="1">
      <c r="B8" s="115" t="s">
        <v>73</v>
      </c>
      <c r="C8" s="18"/>
      <c r="D8" s="18"/>
      <c r="E8" s="18"/>
      <c r="F8" s="18"/>
      <c r="G8" s="18"/>
      <c r="H8" s="49"/>
      <c r="M8" s="120"/>
    </row>
    <row r="9" spans="2:13" outlineLevel="1">
      <c r="B9" s="121" t="s">
        <v>74</v>
      </c>
      <c r="C9" s="18"/>
      <c r="D9" s="18"/>
      <c r="E9" s="18"/>
      <c r="F9" s="18"/>
      <c r="G9" s="18"/>
      <c r="H9" s="49"/>
    </row>
    <row r="10" spans="2:13" outlineLevel="1">
      <c r="B10" s="115" t="s">
        <v>75</v>
      </c>
      <c r="C10" s="17"/>
      <c r="D10" s="17"/>
      <c r="E10" s="17"/>
      <c r="F10" s="17"/>
      <c r="G10" s="17"/>
      <c r="H10" s="49"/>
    </row>
    <row r="11" spans="2:13" outlineLevel="1">
      <c r="B11" s="48" t="s">
        <v>76</v>
      </c>
      <c r="C11" s="17"/>
      <c r="D11" s="17"/>
      <c r="E11" s="17"/>
      <c r="F11" s="17"/>
      <c r="G11" s="17"/>
      <c r="H11" s="49"/>
    </row>
    <row r="12" spans="2:13" outlineLevel="1">
      <c r="B12" s="48"/>
      <c r="C12" s="17"/>
      <c r="D12" s="17"/>
      <c r="E12" s="17"/>
      <c r="F12" s="17"/>
      <c r="G12" s="17"/>
      <c r="H12" s="49"/>
    </row>
    <row r="13" spans="2:13" ht="15" outlineLevel="1" thickBot="1">
      <c r="B13" s="52"/>
      <c r="C13" s="53"/>
      <c r="D13" s="53"/>
      <c r="E13" s="53"/>
      <c r="F13" s="53"/>
      <c r="G13" s="53"/>
      <c r="H13" s="54"/>
    </row>
    <row r="15" spans="2:13" ht="15">
      <c r="B15" s="23" t="s">
        <v>23</v>
      </c>
    </row>
    <row r="16" spans="2:13" ht="48">
      <c r="B16" s="66"/>
      <c r="C16" s="67">
        <f ca="1">YEAR(TODAY())</f>
        <v>2024</v>
      </c>
      <c r="D16" s="67">
        <f ca="1">C16+1</f>
        <v>2025</v>
      </c>
      <c r="E16" s="67">
        <f ca="1">D16+1</f>
        <v>2026</v>
      </c>
      <c r="F16" s="67">
        <f t="shared" ref="F16:G16" ca="1" si="0">E16+1</f>
        <v>2027</v>
      </c>
      <c r="G16" s="67">
        <f t="shared" ca="1" si="0"/>
        <v>2028</v>
      </c>
      <c r="I16" s="117" t="s">
        <v>77</v>
      </c>
      <c r="K16" s="105" t="s">
        <v>39</v>
      </c>
    </row>
    <row r="17" spans="2:11" ht="15">
      <c r="B17" s="101"/>
      <c r="C17" s="100"/>
      <c r="D17" s="100"/>
      <c r="E17" s="100"/>
      <c r="F17" s="100"/>
      <c r="G17" s="100"/>
    </row>
    <row r="18" spans="2:11" ht="15">
      <c r="B18" s="104" t="s">
        <v>78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I18" s="118"/>
      <c r="K18" s="30"/>
    </row>
    <row r="19" spans="2:11" ht="15">
      <c r="B19" s="104" t="s">
        <v>79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I19" s="118"/>
      <c r="K19" s="30"/>
    </row>
    <row r="20" spans="2:11" ht="15">
      <c r="B20" s="104" t="s">
        <v>80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I20" s="118"/>
      <c r="K20" s="30"/>
    </row>
    <row r="21" spans="2:11" ht="15">
      <c r="B21" s="104" t="s">
        <v>81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I21" s="118"/>
      <c r="K21" s="30"/>
    </row>
    <row r="22" spans="2:11" ht="15">
      <c r="B22" s="104" t="s">
        <v>82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I22" s="118"/>
      <c r="K22" s="30"/>
    </row>
    <row r="23" spans="2:11" ht="15">
      <c r="B23" s="104" t="s">
        <v>42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I23" s="118"/>
      <c r="K23" s="30"/>
    </row>
    <row r="24" spans="2:11" ht="15">
      <c r="B24" s="104"/>
      <c r="C24" s="74">
        <v>0</v>
      </c>
      <c r="D24" s="74">
        <v>0</v>
      </c>
      <c r="E24" s="74">
        <v>0</v>
      </c>
      <c r="F24" s="74">
        <v>0</v>
      </c>
      <c r="G24" s="74">
        <v>0</v>
      </c>
      <c r="I24" s="118"/>
      <c r="K24" s="30"/>
    </row>
    <row r="25" spans="2:11" ht="15">
      <c r="B25" s="104"/>
      <c r="C25" s="74">
        <v>0</v>
      </c>
      <c r="D25" s="74">
        <v>0</v>
      </c>
      <c r="E25" s="74">
        <v>0</v>
      </c>
      <c r="F25" s="74">
        <v>0</v>
      </c>
      <c r="G25" s="74">
        <v>0</v>
      </c>
      <c r="I25" s="118"/>
      <c r="K25" s="30"/>
    </row>
    <row r="26" spans="2:11" ht="15">
      <c r="B26" s="104"/>
      <c r="C26" s="74">
        <v>0</v>
      </c>
      <c r="D26" s="74">
        <v>0</v>
      </c>
      <c r="E26" s="74">
        <v>0</v>
      </c>
      <c r="F26" s="74">
        <v>0</v>
      </c>
      <c r="G26" s="74">
        <v>0</v>
      </c>
      <c r="I26" s="118"/>
      <c r="K26" s="30"/>
    </row>
    <row r="27" spans="2:11" ht="15">
      <c r="B27" s="104"/>
      <c r="C27" s="74">
        <v>0</v>
      </c>
      <c r="D27" s="74">
        <v>0</v>
      </c>
      <c r="E27" s="74">
        <v>0</v>
      </c>
      <c r="F27" s="74">
        <v>0</v>
      </c>
      <c r="G27" s="74">
        <v>0</v>
      </c>
      <c r="I27" s="118"/>
      <c r="K27" s="30"/>
    </row>
    <row r="28" spans="2:11" ht="15">
      <c r="B28" s="102"/>
      <c r="C28" s="103"/>
      <c r="D28" s="103"/>
      <c r="E28" s="103"/>
      <c r="F28" s="103"/>
      <c r="G28" s="103"/>
      <c r="I28" s="30"/>
      <c r="K28" s="108"/>
    </row>
    <row r="29" spans="2:11" ht="15">
      <c r="B29" s="25" t="s">
        <v>83</v>
      </c>
      <c r="C29" s="75">
        <f>SUM(C18:C27)</f>
        <v>0</v>
      </c>
      <c r="D29" s="75">
        <f>SUM(D18:D27)</f>
        <v>0</v>
      </c>
      <c r="E29" s="75">
        <f t="shared" ref="E29:G29" si="1">SUM(E18:E27)</f>
        <v>0</v>
      </c>
      <c r="F29" s="75">
        <f t="shared" si="1"/>
        <v>0</v>
      </c>
      <c r="G29" s="75">
        <f t="shared" si="1"/>
        <v>0</v>
      </c>
      <c r="I29" s="30"/>
      <c r="K29" s="108" t="s">
        <v>84</v>
      </c>
    </row>
    <row r="30" spans="2:11" ht="15">
      <c r="I30" s="30"/>
      <c r="K30" s="108"/>
    </row>
    <row r="31" spans="2:11" ht="15">
      <c r="B31" s="101" t="s">
        <v>85</v>
      </c>
      <c r="C31" s="100"/>
      <c r="D31" s="100"/>
      <c r="E31" s="100"/>
      <c r="F31" s="100"/>
      <c r="G31" s="100"/>
      <c r="I31" s="30"/>
      <c r="K31" s="108"/>
    </row>
    <row r="32" spans="2:11" ht="15">
      <c r="B32" s="104" t="s">
        <v>86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I32" s="30"/>
      <c r="K32" s="108"/>
    </row>
    <row r="33" spans="2:11" ht="15">
      <c r="B33" s="104" t="s">
        <v>87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I33" s="30"/>
      <c r="K33" s="108"/>
    </row>
    <row r="34" spans="2:11" ht="15">
      <c r="B34" s="104" t="s">
        <v>88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I34" s="30"/>
      <c r="K34" s="108"/>
    </row>
    <row r="35" spans="2:11" ht="15">
      <c r="B35" s="104" t="s">
        <v>89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I35" s="30"/>
      <c r="K35" s="108"/>
    </row>
    <row r="36" spans="2:11" ht="15">
      <c r="B36" s="104" t="s">
        <v>90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I36" s="30"/>
      <c r="K36" s="108"/>
    </row>
    <row r="37" spans="2:11" ht="15">
      <c r="B37" s="104" t="s">
        <v>42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I37" s="30"/>
      <c r="K37" s="108"/>
    </row>
    <row r="38" spans="2:11" ht="15">
      <c r="B38" s="104"/>
      <c r="C38" s="74">
        <v>0</v>
      </c>
      <c r="D38" s="74">
        <v>0</v>
      </c>
      <c r="E38" s="74">
        <v>0</v>
      </c>
      <c r="F38" s="74">
        <v>0</v>
      </c>
      <c r="G38" s="74">
        <v>0</v>
      </c>
      <c r="I38" s="30"/>
      <c r="K38" s="108"/>
    </row>
    <row r="39" spans="2:11" ht="15">
      <c r="B39" s="104"/>
      <c r="C39" s="74">
        <v>0</v>
      </c>
      <c r="D39" s="74">
        <v>0</v>
      </c>
      <c r="E39" s="74">
        <v>0</v>
      </c>
      <c r="F39" s="74">
        <v>0</v>
      </c>
      <c r="G39" s="74">
        <v>0</v>
      </c>
      <c r="I39" s="30"/>
      <c r="K39" s="108"/>
    </row>
    <row r="40" spans="2:11" ht="15">
      <c r="B40" s="104"/>
      <c r="C40" s="74">
        <v>0</v>
      </c>
      <c r="D40" s="74">
        <v>0</v>
      </c>
      <c r="E40" s="74">
        <v>0</v>
      </c>
      <c r="F40" s="74">
        <v>0</v>
      </c>
      <c r="G40" s="74">
        <v>0</v>
      </c>
      <c r="I40" s="30"/>
      <c r="K40" s="108"/>
    </row>
    <row r="41" spans="2:11" ht="15">
      <c r="B41" s="104"/>
      <c r="C41" s="74">
        <v>0</v>
      </c>
      <c r="D41" s="74">
        <v>0</v>
      </c>
      <c r="E41" s="74">
        <v>0</v>
      </c>
      <c r="F41" s="74">
        <v>0</v>
      </c>
      <c r="G41" s="74">
        <v>0</v>
      </c>
      <c r="I41" s="30"/>
      <c r="K41" s="108"/>
    </row>
    <row r="42" spans="2:11" ht="15">
      <c r="K42" s="108"/>
    </row>
    <row r="43" spans="2:11" ht="15">
      <c r="B43" s="25" t="s">
        <v>91</v>
      </c>
      <c r="C43" s="75">
        <f>SUM(C32:C41)</f>
        <v>0</v>
      </c>
      <c r="D43" s="75">
        <f>SUM(D32:D41)</f>
        <v>0</v>
      </c>
      <c r="E43" s="75">
        <f t="shared" ref="E43:G43" si="2">SUM(E32:E41)</f>
        <v>0</v>
      </c>
      <c r="F43" s="75">
        <f t="shared" si="2"/>
        <v>0</v>
      </c>
      <c r="G43" s="75">
        <f t="shared" si="2"/>
        <v>0</v>
      </c>
      <c r="I43" s="30"/>
      <c r="K43" s="108" t="s">
        <v>92</v>
      </c>
    </row>
  </sheetData>
  <phoneticPr fontId="27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F7ED-6B18-4078-8E4F-A3B2034270B6}">
  <dimension ref="B2:AK65"/>
  <sheetViews>
    <sheetView topLeftCell="A46" zoomScaleNormal="100" workbookViewId="0">
      <selection activeCell="B54" sqref="B54"/>
    </sheetView>
  </sheetViews>
  <sheetFormatPr baseColWidth="10" defaultColWidth="11.1640625" defaultRowHeight="14" outlineLevelRow="1" outlineLevelCol="1"/>
  <cols>
    <col min="1" max="1" width="3.1640625" customWidth="1"/>
    <col min="2" max="2" width="34.83203125" customWidth="1"/>
    <col min="3" max="3" width="11.83203125" customWidth="1"/>
    <col min="5" max="5" width="11.6640625" customWidth="1" outlineLevel="1"/>
    <col min="6" max="6" width="11.1640625" outlineLevel="1"/>
    <col min="7" max="7" width="11.6640625" customWidth="1" outlineLevel="1"/>
    <col min="8" max="8" width="9.83203125" customWidth="1" outlineLevel="1"/>
    <col min="9" max="9" width="11.6640625" customWidth="1" outlineLevel="1"/>
    <col min="10" max="10" width="11.1640625" outlineLevel="1"/>
    <col min="11" max="11" width="11.6640625" customWidth="1" outlineLevel="1"/>
    <col min="12" max="12" width="11.1640625" outlineLevel="1"/>
    <col min="13" max="13" width="11.6640625" customWidth="1" outlineLevel="1"/>
    <col min="14" max="14" width="11.1640625" outlineLevel="1"/>
    <col min="15" max="15" width="11.6640625" customWidth="1" outlineLevel="1"/>
    <col min="16" max="16" width="11.1640625" outlineLevel="1"/>
    <col min="17" max="17" width="11.6640625" customWidth="1" outlineLevel="1"/>
    <col min="18" max="18" width="11.1640625" outlineLevel="1"/>
    <col min="19" max="19" width="11.6640625" customWidth="1" outlineLevel="1"/>
    <col min="20" max="20" width="11.1640625" outlineLevel="1"/>
    <col min="21" max="21" width="11.6640625" customWidth="1" outlineLevel="1"/>
    <col min="22" max="22" width="11.1640625" outlineLevel="1"/>
    <col min="23" max="23" width="11.6640625" customWidth="1" outlineLevel="1"/>
    <col min="24" max="24" width="11.1640625" outlineLevel="1"/>
    <col min="25" max="25" width="11.6640625" customWidth="1" outlineLevel="1"/>
    <col min="26" max="26" width="11.1640625" outlineLevel="1"/>
    <col min="27" max="27" width="11.83203125" customWidth="1" outlineLevel="1"/>
    <col min="28" max="28" width="11.1640625" outlineLevel="1"/>
  </cols>
  <sheetData>
    <row r="2" spans="2:37" ht="18">
      <c r="B2" s="7" t="s">
        <v>24</v>
      </c>
    </row>
    <row r="3" spans="2:37" ht="15" thickBot="1"/>
    <row r="4" spans="2:37" outlineLevel="1">
      <c r="B4" s="62" t="s">
        <v>93</v>
      </c>
      <c r="C4" s="46"/>
      <c r="D4" s="46"/>
      <c r="E4" s="46"/>
      <c r="F4" s="46"/>
      <c r="G4" s="46"/>
      <c r="H4" s="47"/>
    </row>
    <row r="5" spans="2:37" outlineLevel="1">
      <c r="B5" s="48" t="s">
        <v>94</v>
      </c>
      <c r="C5" s="17"/>
      <c r="D5" s="17"/>
      <c r="E5" s="17"/>
      <c r="F5" s="17"/>
      <c r="G5" s="17"/>
      <c r="H5" s="49"/>
    </row>
    <row r="6" spans="2:37" outlineLevel="1">
      <c r="B6" s="48" t="s">
        <v>95</v>
      </c>
      <c r="C6" s="17"/>
      <c r="D6" s="17"/>
      <c r="E6" s="17"/>
      <c r="F6" s="17"/>
      <c r="G6" s="17"/>
      <c r="H6" s="49"/>
    </row>
    <row r="7" spans="2:37" outlineLevel="1">
      <c r="B7" s="48" t="s">
        <v>96</v>
      </c>
      <c r="C7" s="17"/>
      <c r="D7" s="17"/>
      <c r="E7" s="17"/>
      <c r="F7" s="17"/>
      <c r="G7" s="17"/>
      <c r="H7" s="49"/>
    </row>
    <row r="8" spans="2:37" outlineLevel="1">
      <c r="B8" s="48" t="s">
        <v>97</v>
      </c>
      <c r="C8" s="17"/>
      <c r="D8" s="17"/>
      <c r="E8" s="17"/>
      <c r="F8" s="17"/>
      <c r="G8" s="17"/>
      <c r="H8" s="49"/>
    </row>
    <row r="9" spans="2:37" outlineLevel="1">
      <c r="B9" s="48" t="s">
        <v>98</v>
      </c>
      <c r="C9" s="17"/>
      <c r="D9" s="17"/>
      <c r="E9" s="17"/>
      <c r="F9" s="17"/>
      <c r="G9" s="17"/>
      <c r="H9" s="49"/>
    </row>
    <row r="10" spans="2:37" outlineLevel="1">
      <c r="B10" s="48" t="s">
        <v>99</v>
      </c>
      <c r="C10" s="17"/>
      <c r="D10" s="17"/>
      <c r="E10" s="17"/>
      <c r="F10" s="17"/>
      <c r="G10" s="17"/>
      <c r="H10" s="49"/>
    </row>
    <row r="11" spans="2:37" outlineLevel="1">
      <c r="B11" s="50"/>
      <c r="C11" s="17"/>
      <c r="D11" s="17"/>
      <c r="E11" s="17"/>
      <c r="F11" s="17"/>
      <c r="G11" s="17"/>
      <c r="H11" s="49"/>
    </row>
    <row r="12" spans="2:37" ht="15" outlineLevel="1" thickBot="1">
      <c r="B12" s="52"/>
      <c r="C12" s="53"/>
      <c r="D12" s="53"/>
      <c r="E12" s="53"/>
      <c r="F12" s="53"/>
      <c r="G12" s="53"/>
      <c r="H12" s="54"/>
    </row>
    <row r="14" spans="2:37">
      <c r="AC14" s="125" t="s">
        <v>100</v>
      </c>
      <c r="AE14" s="125" t="s">
        <v>100</v>
      </c>
      <c r="AG14" s="125" t="s">
        <v>100</v>
      </c>
      <c r="AI14" s="125" t="s">
        <v>100</v>
      </c>
      <c r="AK14" s="125" t="s">
        <v>100</v>
      </c>
    </row>
    <row r="15" spans="2:37" ht="28">
      <c r="B15" s="111" t="s">
        <v>101</v>
      </c>
      <c r="C15" s="111" t="s">
        <v>102</v>
      </c>
      <c r="D15" s="111" t="s">
        <v>103</v>
      </c>
      <c r="E15" s="112" t="s">
        <v>104</v>
      </c>
      <c r="F15" s="113" t="s">
        <v>105</v>
      </c>
      <c r="G15" s="112" t="s">
        <v>104</v>
      </c>
      <c r="H15" s="113" t="s">
        <v>106</v>
      </c>
      <c r="I15" s="112" t="s">
        <v>104</v>
      </c>
      <c r="J15" s="113" t="s">
        <v>107</v>
      </c>
      <c r="K15" s="112" t="s">
        <v>104</v>
      </c>
      <c r="L15" s="113" t="s">
        <v>108</v>
      </c>
      <c r="M15" s="112" t="s">
        <v>104</v>
      </c>
      <c r="N15" s="113" t="s">
        <v>109</v>
      </c>
      <c r="O15" s="112" t="s">
        <v>104</v>
      </c>
      <c r="P15" s="113" t="s">
        <v>110</v>
      </c>
      <c r="Q15" s="112" t="s">
        <v>104</v>
      </c>
      <c r="R15" s="113" t="s">
        <v>111</v>
      </c>
      <c r="S15" s="112" t="s">
        <v>104</v>
      </c>
      <c r="T15" s="113" t="s">
        <v>112</v>
      </c>
      <c r="U15" s="112" t="s">
        <v>104</v>
      </c>
      <c r="V15" s="113" t="s">
        <v>113</v>
      </c>
      <c r="W15" s="112" t="s">
        <v>104</v>
      </c>
      <c r="X15" s="113" t="s">
        <v>114</v>
      </c>
      <c r="Y15" s="112" t="s">
        <v>104</v>
      </c>
      <c r="Z15" s="113" t="s">
        <v>115</v>
      </c>
      <c r="AA15" s="112" t="s">
        <v>104</v>
      </c>
      <c r="AB15" s="113" t="s">
        <v>116</v>
      </c>
      <c r="AC15" s="123">
        <f ca="1">YEAR(TODAY())</f>
        <v>2024</v>
      </c>
      <c r="AD15" s="123" t="s">
        <v>117</v>
      </c>
      <c r="AE15" s="123">
        <f ca="1">AC15+1</f>
        <v>2025</v>
      </c>
      <c r="AF15" s="123" t="s">
        <v>117</v>
      </c>
      <c r="AG15" s="123">
        <f ca="1">AE15+1</f>
        <v>2026</v>
      </c>
      <c r="AH15" s="123" t="s">
        <v>117</v>
      </c>
      <c r="AI15" s="123">
        <f ca="1">AG15+1</f>
        <v>2027</v>
      </c>
      <c r="AJ15" s="123" t="s">
        <v>117</v>
      </c>
      <c r="AK15" s="123">
        <f ca="1">AI15+1</f>
        <v>2028</v>
      </c>
    </row>
    <row r="16" spans="2:37">
      <c r="B16" s="8" t="s">
        <v>118</v>
      </c>
      <c r="C16" s="8"/>
      <c r="D16" s="8"/>
      <c r="E16" s="89"/>
      <c r="F16" s="92"/>
      <c r="G16" s="89"/>
      <c r="H16" s="92"/>
      <c r="I16" s="89"/>
      <c r="J16" s="92"/>
      <c r="K16" s="89"/>
      <c r="L16" s="92"/>
      <c r="M16" s="89"/>
      <c r="N16" s="92"/>
      <c r="O16" s="89"/>
      <c r="P16" s="92"/>
      <c r="Q16" s="89"/>
      <c r="R16" s="92"/>
      <c r="S16" s="89"/>
      <c r="T16" s="92"/>
      <c r="U16" s="89"/>
      <c r="V16" s="92"/>
      <c r="W16" s="89"/>
      <c r="X16" s="92"/>
      <c r="Y16" s="89"/>
      <c r="Z16" s="92"/>
      <c r="AA16" s="89"/>
      <c r="AB16" s="92"/>
      <c r="AC16" s="130"/>
      <c r="AD16" s="131"/>
      <c r="AE16" s="130"/>
      <c r="AF16" s="131"/>
      <c r="AG16" s="130"/>
      <c r="AH16" s="131"/>
      <c r="AI16" s="130"/>
      <c r="AJ16" s="131"/>
      <c r="AK16" s="130"/>
    </row>
    <row r="17" spans="2:37">
      <c r="B17" s="87" t="s">
        <v>119</v>
      </c>
      <c r="C17" s="88"/>
      <c r="D17" s="91">
        <v>0.01</v>
      </c>
      <c r="E17" s="90">
        <v>0</v>
      </c>
      <c r="F17" s="127">
        <f t="shared" ref="F17:F23" si="0">D17*E17*(100%-C17)</f>
        <v>0</v>
      </c>
      <c r="G17" s="90">
        <v>0</v>
      </c>
      <c r="H17" s="127">
        <f t="shared" ref="H17:H25" si="1">D17*G17*(100%-C17)</f>
        <v>0</v>
      </c>
      <c r="I17" s="90">
        <v>0</v>
      </c>
      <c r="J17" s="127">
        <f t="shared" ref="J17:J25" si="2">D17*I17*(100%-C17)</f>
        <v>0</v>
      </c>
      <c r="K17" s="90">
        <v>0</v>
      </c>
      <c r="L17" s="127">
        <f t="shared" ref="L17:L25" si="3">D17*K17*(100%-C17)</f>
        <v>0</v>
      </c>
      <c r="M17" s="90">
        <v>0</v>
      </c>
      <c r="N17" s="127">
        <f t="shared" ref="N17:N25" si="4">D17*M17*(100%-C17)</f>
        <v>0</v>
      </c>
      <c r="O17" s="90">
        <v>0</v>
      </c>
      <c r="P17" s="127">
        <f t="shared" ref="P17:P25" si="5">D17*O17*(100%-C17)</f>
        <v>0</v>
      </c>
      <c r="Q17" s="90">
        <v>0</v>
      </c>
      <c r="R17" s="127">
        <f>D17*Q17*(100%-C17)</f>
        <v>0</v>
      </c>
      <c r="S17" s="90">
        <v>0</v>
      </c>
      <c r="T17" s="127">
        <f t="shared" ref="T17:T25" si="6">D17*S17*(100%-C17)</f>
        <v>0</v>
      </c>
      <c r="U17" s="90">
        <v>0</v>
      </c>
      <c r="V17" s="127">
        <f t="shared" ref="V17:V25" si="7">D17*U17*(100%-C17)</f>
        <v>0</v>
      </c>
      <c r="W17" s="90">
        <v>0</v>
      </c>
      <c r="X17" s="127">
        <f t="shared" ref="X17:X25" si="8">D17*W17*(100%-C17)</f>
        <v>0</v>
      </c>
      <c r="Y17" s="90">
        <v>0</v>
      </c>
      <c r="Z17" s="127">
        <f t="shared" ref="Z17:Z25" si="9">D17*Y17*(100%-C17)</f>
        <v>0</v>
      </c>
      <c r="AA17" s="90">
        <v>0</v>
      </c>
      <c r="AB17" s="127">
        <f t="shared" ref="AB17:AB25" si="10">D17*AA17*(100%-C17)</f>
        <v>0</v>
      </c>
      <c r="AC17" s="127">
        <f>SUM(F17,H17,J17,L17,N17,P17,R17,T17,V17,X17,Z17,AB17)</f>
        <v>0</v>
      </c>
      <c r="AD17" s="129">
        <v>0</v>
      </c>
      <c r="AE17" s="127">
        <f>SUM(H17,J17,L17,N17,P17,R17,T17,V17,X17,Z17,AB17,F17)*(AD17+1)</f>
        <v>0</v>
      </c>
      <c r="AF17" s="129">
        <v>0</v>
      </c>
      <c r="AG17" s="127">
        <f>SUM(H17,J17,L17,N17,P17,R17,T17,V17,X17,Z17,AB17,F17)*(AF17+1)</f>
        <v>0</v>
      </c>
      <c r="AH17" s="129">
        <v>0</v>
      </c>
      <c r="AI17" s="127">
        <f>SUM(H17,J17,L17,N17,P17,R17,T17,V17,X17,Z17,AB17,F17)*(AH17+1)</f>
        <v>0</v>
      </c>
      <c r="AJ17" s="129">
        <v>0</v>
      </c>
      <c r="AK17" s="127">
        <f>SUM(H17,J17,L17,N17,P17,R17,T17,V17,X17,Z17,AB17,F17)*(AJ17+1)</f>
        <v>0</v>
      </c>
    </row>
    <row r="18" spans="2:37">
      <c r="B18" s="87" t="s">
        <v>120</v>
      </c>
      <c r="C18" s="88"/>
      <c r="D18" s="91">
        <v>0.01</v>
      </c>
      <c r="E18" s="90">
        <v>0</v>
      </c>
      <c r="F18" s="127">
        <f t="shared" si="0"/>
        <v>0</v>
      </c>
      <c r="G18" s="90">
        <v>0</v>
      </c>
      <c r="H18" s="127">
        <f t="shared" si="1"/>
        <v>0</v>
      </c>
      <c r="I18" s="90">
        <v>0</v>
      </c>
      <c r="J18" s="127">
        <f t="shared" si="2"/>
        <v>0</v>
      </c>
      <c r="K18" s="90">
        <v>0</v>
      </c>
      <c r="L18" s="127">
        <f t="shared" si="3"/>
        <v>0</v>
      </c>
      <c r="M18" s="90">
        <v>0</v>
      </c>
      <c r="N18" s="127">
        <f t="shared" si="4"/>
        <v>0</v>
      </c>
      <c r="O18" s="90">
        <v>0</v>
      </c>
      <c r="P18" s="127">
        <f t="shared" si="5"/>
        <v>0</v>
      </c>
      <c r="Q18" s="90">
        <v>0</v>
      </c>
      <c r="R18" s="127">
        <f t="shared" ref="R18:R25" si="11">N18*Q18*(100%-M18)</f>
        <v>0</v>
      </c>
      <c r="S18" s="90">
        <v>0</v>
      </c>
      <c r="T18" s="127">
        <f t="shared" si="6"/>
        <v>0</v>
      </c>
      <c r="U18" s="90">
        <v>0</v>
      </c>
      <c r="V18" s="127">
        <f t="shared" si="7"/>
        <v>0</v>
      </c>
      <c r="W18" s="90">
        <v>0</v>
      </c>
      <c r="X18" s="127">
        <f t="shared" si="8"/>
        <v>0</v>
      </c>
      <c r="Y18" s="90">
        <v>0</v>
      </c>
      <c r="Z18" s="127">
        <f t="shared" si="9"/>
        <v>0</v>
      </c>
      <c r="AA18" s="90">
        <v>0</v>
      </c>
      <c r="AB18" s="127">
        <f t="shared" si="10"/>
        <v>0</v>
      </c>
      <c r="AC18" s="127">
        <f t="shared" ref="AC18:AC25" si="12">SUM(F18,H18,J18,L18,N18,P18,R18,T18,V18,X18,Z18,AB18)</f>
        <v>0</v>
      </c>
      <c r="AD18" s="129">
        <v>0</v>
      </c>
      <c r="AE18" s="127">
        <f>SUM(H18,J18,L18,N18,P18,R18,T18,V18,X18,Z18,AB18,F18)*(AD18+1)</f>
        <v>0</v>
      </c>
      <c r="AF18" s="129">
        <v>0</v>
      </c>
      <c r="AG18" s="127">
        <f t="shared" ref="AG18:AG25" si="13">SUM(H18,J18,L18,N18,P18,R18,T18,V18,X18,Z18,AB18,F18)*(AF18+1)</f>
        <v>0</v>
      </c>
      <c r="AH18" s="129">
        <v>0</v>
      </c>
      <c r="AI18" s="127">
        <f t="shared" ref="AI18:AI25" si="14">SUM(H18,J18,L18,N18,P18,R18,T18,V18,X18,Z18,AB18,F18)*(AH18+1)</f>
        <v>0</v>
      </c>
      <c r="AJ18" s="129">
        <v>0</v>
      </c>
      <c r="AK18" s="127">
        <f t="shared" ref="AK18:AK25" si="15">SUM(H18,J18,L18,N18,P18,R18,T18,V18,X18,Z18,AB18,F18)*(AJ18+1)</f>
        <v>0</v>
      </c>
    </row>
    <row r="19" spans="2:37">
      <c r="B19" s="87" t="s">
        <v>121</v>
      </c>
      <c r="C19" s="88"/>
      <c r="D19" s="91">
        <v>0.01</v>
      </c>
      <c r="E19" s="90">
        <v>0</v>
      </c>
      <c r="F19" s="127">
        <f t="shared" si="0"/>
        <v>0</v>
      </c>
      <c r="G19" s="90">
        <v>0</v>
      </c>
      <c r="H19" s="127">
        <f t="shared" si="1"/>
        <v>0</v>
      </c>
      <c r="I19" s="90">
        <v>0</v>
      </c>
      <c r="J19" s="127">
        <f t="shared" si="2"/>
        <v>0</v>
      </c>
      <c r="K19" s="90">
        <v>0</v>
      </c>
      <c r="L19" s="127">
        <f t="shared" si="3"/>
        <v>0</v>
      </c>
      <c r="M19" s="90">
        <v>0</v>
      </c>
      <c r="N19" s="127">
        <f t="shared" si="4"/>
        <v>0</v>
      </c>
      <c r="O19" s="90">
        <v>0</v>
      </c>
      <c r="P19" s="127">
        <f t="shared" si="5"/>
        <v>0</v>
      </c>
      <c r="Q19" s="90">
        <v>0</v>
      </c>
      <c r="R19" s="127">
        <f t="shared" si="11"/>
        <v>0</v>
      </c>
      <c r="S19" s="90">
        <v>0</v>
      </c>
      <c r="T19" s="127">
        <f t="shared" si="6"/>
        <v>0</v>
      </c>
      <c r="U19" s="90">
        <v>0</v>
      </c>
      <c r="V19" s="127">
        <f t="shared" si="7"/>
        <v>0</v>
      </c>
      <c r="W19" s="90">
        <v>0</v>
      </c>
      <c r="X19" s="127">
        <f t="shared" si="8"/>
        <v>0</v>
      </c>
      <c r="Y19" s="90">
        <v>0</v>
      </c>
      <c r="Z19" s="127">
        <f t="shared" si="9"/>
        <v>0</v>
      </c>
      <c r="AA19" s="90">
        <v>0</v>
      </c>
      <c r="AB19" s="127">
        <f t="shared" si="10"/>
        <v>0</v>
      </c>
      <c r="AC19" s="127">
        <f t="shared" si="12"/>
        <v>0</v>
      </c>
      <c r="AD19" s="129">
        <v>0</v>
      </c>
      <c r="AE19" s="127">
        <f t="shared" ref="AE19:AE25" si="16">SUM(H19,J19,L19,N19,P19,R19,T19,V19,X19,Z19,AB19,F19)*(AD19+1)</f>
        <v>0</v>
      </c>
      <c r="AF19" s="129">
        <v>0</v>
      </c>
      <c r="AG19" s="127">
        <f t="shared" si="13"/>
        <v>0</v>
      </c>
      <c r="AH19" s="129">
        <v>0</v>
      </c>
      <c r="AI19" s="127">
        <f t="shared" si="14"/>
        <v>0</v>
      </c>
      <c r="AJ19" s="129">
        <v>0</v>
      </c>
      <c r="AK19" s="127">
        <f>SUM(H19,J19,L19,N19,P19,R19,T19,V19,X19,Z19,AB19,F19)*(AJ19+1)</f>
        <v>0</v>
      </c>
    </row>
    <row r="20" spans="2:37">
      <c r="B20" s="87" t="s">
        <v>122</v>
      </c>
      <c r="C20" s="88"/>
      <c r="D20" s="91">
        <v>0.01</v>
      </c>
      <c r="E20" s="90">
        <v>0</v>
      </c>
      <c r="F20" s="127">
        <f t="shared" si="0"/>
        <v>0</v>
      </c>
      <c r="G20" s="90">
        <v>0</v>
      </c>
      <c r="H20" s="127">
        <f t="shared" si="1"/>
        <v>0</v>
      </c>
      <c r="I20" s="90">
        <v>0</v>
      </c>
      <c r="J20" s="127">
        <f t="shared" si="2"/>
        <v>0</v>
      </c>
      <c r="K20" s="90">
        <v>0</v>
      </c>
      <c r="L20" s="127">
        <f t="shared" si="3"/>
        <v>0</v>
      </c>
      <c r="M20" s="90">
        <v>0</v>
      </c>
      <c r="N20" s="127">
        <f t="shared" si="4"/>
        <v>0</v>
      </c>
      <c r="O20" s="90">
        <v>0</v>
      </c>
      <c r="P20" s="127">
        <f t="shared" si="5"/>
        <v>0</v>
      </c>
      <c r="Q20" s="90">
        <v>0</v>
      </c>
      <c r="R20" s="127">
        <f t="shared" si="11"/>
        <v>0</v>
      </c>
      <c r="S20" s="90">
        <v>0</v>
      </c>
      <c r="T20" s="127">
        <f t="shared" si="6"/>
        <v>0</v>
      </c>
      <c r="U20" s="90">
        <v>0</v>
      </c>
      <c r="V20" s="127">
        <f t="shared" si="7"/>
        <v>0</v>
      </c>
      <c r="W20" s="90">
        <v>0</v>
      </c>
      <c r="X20" s="127">
        <f t="shared" si="8"/>
        <v>0</v>
      </c>
      <c r="Y20" s="90">
        <v>0</v>
      </c>
      <c r="Z20" s="127">
        <f t="shared" si="9"/>
        <v>0</v>
      </c>
      <c r="AA20" s="90">
        <v>0</v>
      </c>
      <c r="AB20" s="127">
        <f t="shared" si="10"/>
        <v>0</v>
      </c>
      <c r="AC20" s="127">
        <f t="shared" si="12"/>
        <v>0</v>
      </c>
      <c r="AD20" s="129">
        <v>0</v>
      </c>
      <c r="AE20" s="127">
        <f t="shared" si="16"/>
        <v>0</v>
      </c>
      <c r="AF20" s="129">
        <v>0</v>
      </c>
      <c r="AG20" s="127">
        <f t="shared" si="13"/>
        <v>0</v>
      </c>
      <c r="AH20" s="129">
        <v>0</v>
      </c>
      <c r="AI20" s="127">
        <f t="shared" si="14"/>
        <v>0</v>
      </c>
      <c r="AJ20" s="129">
        <v>0</v>
      </c>
      <c r="AK20" s="127">
        <f t="shared" si="15"/>
        <v>0</v>
      </c>
    </row>
    <row r="21" spans="2:37">
      <c r="B21" s="87" t="s">
        <v>123</v>
      </c>
      <c r="C21" s="88"/>
      <c r="D21" s="91">
        <v>0.01</v>
      </c>
      <c r="E21" s="90">
        <v>0</v>
      </c>
      <c r="F21" s="127">
        <f t="shared" si="0"/>
        <v>0</v>
      </c>
      <c r="G21" s="90">
        <v>0</v>
      </c>
      <c r="H21" s="127">
        <f t="shared" si="1"/>
        <v>0</v>
      </c>
      <c r="I21" s="90">
        <v>0</v>
      </c>
      <c r="J21" s="127">
        <f t="shared" si="2"/>
        <v>0</v>
      </c>
      <c r="K21" s="90">
        <v>0</v>
      </c>
      <c r="L21" s="127">
        <f t="shared" si="3"/>
        <v>0</v>
      </c>
      <c r="M21" s="90">
        <v>0</v>
      </c>
      <c r="N21" s="127">
        <f t="shared" si="4"/>
        <v>0</v>
      </c>
      <c r="O21" s="90">
        <v>0</v>
      </c>
      <c r="P21" s="127">
        <f t="shared" si="5"/>
        <v>0</v>
      </c>
      <c r="Q21" s="90">
        <v>0</v>
      </c>
      <c r="R21" s="127">
        <f t="shared" si="11"/>
        <v>0</v>
      </c>
      <c r="S21" s="90">
        <v>0</v>
      </c>
      <c r="T21" s="127">
        <f t="shared" si="6"/>
        <v>0</v>
      </c>
      <c r="U21" s="90">
        <v>0</v>
      </c>
      <c r="V21" s="127">
        <f t="shared" si="7"/>
        <v>0</v>
      </c>
      <c r="W21" s="90">
        <v>0</v>
      </c>
      <c r="X21" s="127">
        <f t="shared" si="8"/>
        <v>0</v>
      </c>
      <c r="Y21" s="90">
        <v>0</v>
      </c>
      <c r="Z21" s="127">
        <f t="shared" si="9"/>
        <v>0</v>
      </c>
      <c r="AA21" s="90">
        <v>0</v>
      </c>
      <c r="AB21" s="127">
        <f t="shared" si="10"/>
        <v>0</v>
      </c>
      <c r="AC21" s="127">
        <f t="shared" si="12"/>
        <v>0</v>
      </c>
      <c r="AD21" s="129">
        <v>0</v>
      </c>
      <c r="AE21" s="127">
        <f t="shared" si="16"/>
        <v>0</v>
      </c>
      <c r="AF21" s="129">
        <v>0</v>
      </c>
      <c r="AG21" s="127">
        <f t="shared" si="13"/>
        <v>0</v>
      </c>
      <c r="AH21" s="129">
        <v>0</v>
      </c>
      <c r="AI21" s="127">
        <f t="shared" si="14"/>
        <v>0</v>
      </c>
      <c r="AJ21" s="129">
        <v>0</v>
      </c>
      <c r="AK21" s="127">
        <f t="shared" si="15"/>
        <v>0</v>
      </c>
    </row>
    <row r="22" spans="2:37">
      <c r="B22" s="87" t="s">
        <v>124</v>
      </c>
      <c r="C22" s="88"/>
      <c r="D22" s="91">
        <v>0.01</v>
      </c>
      <c r="E22" s="90">
        <v>0</v>
      </c>
      <c r="F22" s="127">
        <f t="shared" si="0"/>
        <v>0</v>
      </c>
      <c r="G22" s="90">
        <v>0</v>
      </c>
      <c r="H22" s="127">
        <f t="shared" si="1"/>
        <v>0</v>
      </c>
      <c r="I22" s="90">
        <v>0</v>
      </c>
      <c r="J22" s="127">
        <f t="shared" si="2"/>
        <v>0</v>
      </c>
      <c r="K22" s="90">
        <v>0</v>
      </c>
      <c r="L22" s="127">
        <f t="shared" si="3"/>
        <v>0</v>
      </c>
      <c r="M22" s="90">
        <v>0</v>
      </c>
      <c r="N22" s="127">
        <f t="shared" si="4"/>
        <v>0</v>
      </c>
      <c r="O22" s="90">
        <v>0</v>
      </c>
      <c r="P22" s="127">
        <f t="shared" si="5"/>
        <v>0</v>
      </c>
      <c r="Q22" s="90">
        <v>0</v>
      </c>
      <c r="R22" s="127">
        <f t="shared" si="11"/>
        <v>0</v>
      </c>
      <c r="S22" s="90">
        <v>0</v>
      </c>
      <c r="T22" s="127">
        <f t="shared" si="6"/>
        <v>0</v>
      </c>
      <c r="U22" s="90">
        <v>0</v>
      </c>
      <c r="V22" s="127">
        <f t="shared" si="7"/>
        <v>0</v>
      </c>
      <c r="W22" s="90">
        <v>0</v>
      </c>
      <c r="X22" s="127">
        <f t="shared" si="8"/>
        <v>0</v>
      </c>
      <c r="Y22" s="90">
        <v>0</v>
      </c>
      <c r="Z22" s="127">
        <f t="shared" si="9"/>
        <v>0</v>
      </c>
      <c r="AA22" s="90">
        <v>0</v>
      </c>
      <c r="AB22" s="127">
        <f t="shared" si="10"/>
        <v>0</v>
      </c>
      <c r="AC22" s="127">
        <f t="shared" si="12"/>
        <v>0</v>
      </c>
      <c r="AD22" s="129">
        <v>0</v>
      </c>
      <c r="AE22" s="127">
        <f t="shared" si="16"/>
        <v>0</v>
      </c>
      <c r="AF22" s="129">
        <v>0</v>
      </c>
      <c r="AG22" s="127">
        <f t="shared" si="13"/>
        <v>0</v>
      </c>
      <c r="AH22" s="129">
        <v>0</v>
      </c>
      <c r="AI22" s="127">
        <f t="shared" si="14"/>
        <v>0</v>
      </c>
      <c r="AJ22" s="129">
        <v>0</v>
      </c>
      <c r="AK22" s="127">
        <f t="shared" si="15"/>
        <v>0</v>
      </c>
    </row>
    <row r="23" spans="2:37">
      <c r="B23" s="87" t="s">
        <v>125</v>
      </c>
      <c r="C23" s="88"/>
      <c r="D23" s="91">
        <v>0.01</v>
      </c>
      <c r="E23" s="90">
        <v>0</v>
      </c>
      <c r="F23" s="127">
        <f t="shared" si="0"/>
        <v>0</v>
      </c>
      <c r="G23" s="90">
        <v>0</v>
      </c>
      <c r="H23" s="127">
        <f t="shared" si="1"/>
        <v>0</v>
      </c>
      <c r="I23" s="90">
        <v>0</v>
      </c>
      <c r="J23" s="127">
        <f t="shared" si="2"/>
        <v>0</v>
      </c>
      <c r="K23" s="90">
        <v>0</v>
      </c>
      <c r="L23" s="127">
        <f t="shared" si="3"/>
        <v>0</v>
      </c>
      <c r="M23" s="90">
        <v>0</v>
      </c>
      <c r="N23" s="127">
        <f t="shared" si="4"/>
        <v>0</v>
      </c>
      <c r="O23" s="90">
        <v>0</v>
      </c>
      <c r="P23" s="127">
        <f t="shared" si="5"/>
        <v>0</v>
      </c>
      <c r="Q23" s="90">
        <v>0</v>
      </c>
      <c r="R23" s="127">
        <f t="shared" si="11"/>
        <v>0</v>
      </c>
      <c r="S23" s="90">
        <v>0</v>
      </c>
      <c r="T23" s="127">
        <f t="shared" si="6"/>
        <v>0</v>
      </c>
      <c r="U23" s="90">
        <v>0</v>
      </c>
      <c r="V23" s="127">
        <f t="shared" si="7"/>
        <v>0</v>
      </c>
      <c r="W23" s="90">
        <v>0</v>
      </c>
      <c r="X23" s="127">
        <f t="shared" si="8"/>
        <v>0</v>
      </c>
      <c r="Y23" s="90">
        <v>0</v>
      </c>
      <c r="Z23" s="127">
        <f t="shared" si="9"/>
        <v>0</v>
      </c>
      <c r="AA23" s="90">
        <v>0</v>
      </c>
      <c r="AB23" s="127">
        <f t="shared" si="10"/>
        <v>0</v>
      </c>
      <c r="AC23" s="127">
        <f t="shared" si="12"/>
        <v>0</v>
      </c>
      <c r="AD23" s="129">
        <v>0</v>
      </c>
      <c r="AE23" s="127">
        <f t="shared" si="16"/>
        <v>0</v>
      </c>
      <c r="AF23" s="129">
        <v>0</v>
      </c>
      <c r="AG23" s="127">
        <f t="shared" si="13"/>
        <v>0</v>
      </c>
      <c r="AH23" s="129">
        <v>0</v>
      </c>
      <c r="AI23" s="127">
        <f t="shared" si="14"/>
        <v>0</v>
      </c>
      <c r="AJ23" s="129">
        <v>0</v>
      </c>
      <c r="AK23" s="127">
        <f t="shared" si="15"/>
        <v>0</v>
      </c>
    </row>
    <row r="24" spans="2:37">
      <c r="B24" s="87" t="s">
        <v>126</v>
      </c>
      <c r="C24" s="88">
        <v>0.13</v>
      </c>
      <c r="D24" s="91">
        <v>0.01</v>
      </c>
      <c r="E24" s="90">
        <v>0</v>
      </c>
      <c r="F24" s="127">
        <f>SUM(F17:F21)*C24</f>
        <v>0</v>
      </c>
      <c r="G24" s="90">
        <v>0</v>
      </c>
      <c r="H24" s="127">
        <f t="shared" si="1"/>
        <v>0</v>
      </c>
      <c r="I24" s="90">
        <v>0</v>
      </c>
      <c r="J24" s="127">
        <f t="shared" si="2"/>
        <v>0</v>
      </c>
      <c r="K24" s="90">
        <v>0</v>
      </c>
      <c r="L24" s="127">
        <f t="shared" si="3"/>
        <v>0</v>
      </c>
      <c r="M24" s="90">
        <v>0</v>
      </c>
      <c r="N24" s="127">
        <f t="shared" si="4"/>
        <v>0</v>
      </c>
      <c r="O24" s="90">
        <v>0</v>
      </c>
      <c r="P24" s="127">
        <f t="shared" si="5"/>
        <v>0</v>
      </c>
      <c r="Q24" s="90">
        <v>0</v>
      </c>
      <c r="R24" s="127">
        <f t="shared" si="11"/>
        <v>0</v>
      </c>
      <c r="S24" s="90">
        <v>0</v>
      </c>
      <c r="T24" s="127">
        <f t="shared" si="6"/>
        <v>0</v>
      </c>
      <c r="U24" s="90">
        <v>0</v>
      </c>
      <c r="V24" s="127">
        <f t="shared" si="7"/>
        <v>0</v>
      </c>
      <c r="W24" s="90">
        <v>0</v>
      </c>
      <c r="X24" s="127">
        <f t="shared" si="8"/>
        <v>0</v>
      </c>
      <c r="Y24" s="90">
        <v>0</v>
      </c>
      <c r="Z24" s="127">
        <f t="shared" si="9"/>
        <v>0</v>
      </c>
      <c r="AA24" s="90">
        <v>0</v>
      </c>
      <c r="AB24" s="127">
        <f t="shared" si="10"/>
        <v>0</v>
      </c>
      <c r="AC24" s="127">
        <f t="shared" si="12"/>
        <v>0</v>
      </c>
      <c r="AD24" s="129">
        <v>0</v>
      </c>
      <c r="AE24" s="127">
        <f t="shared" si="16"/>
        <v>0</v>
      </c>
      <c r="AF24" s="129">
        <v>0</v>
      </c>
      <c r="AG24" s="127">
        <f t="shared" si="13"/>
        <v>0</v>
      </c>
      <c r="AH24" s="129">
        <v>0</v>
      </c>
      <c r="AI24" s="127">
        <f t="shared" si="14"/>
        <v>0</v>
      </c>
      <c r="AJ24" s="129">
        <v>0</v>
      </c>
      <c r="AK24" s="127">
        <f t="shared" si="15"/>
        <v>0</v>
      </c>
    </row>
    <row r="25" spans="2:37">
      <c r="B25" s="87" t="s">
        <v>127</v>
      </c>
      <c r="C25" s="88"/>
      <c r="D25" s="91">
        <v>0.01</v>
      </c>
      <c r="E25" s="90">
        <v>0</v>
      </c>
      <c r="F25" s="127">
        <f>SUM(F17:F21)</f>
        <v>0</v>
      </c>
      <c r="G25" s="90">
        <v>0</v>
      </c>
      <c r="H25" s="127">
        <f t="shared" si="1"/>
        <v>0</v>
      </c>
      <c r="I25" s="90">
        <v>0</v>
      </c>
      <c r="J25" s="127">
        <f t="shared" si="2"/>
        <v>0</v>
      </c>
      <c r="K25" s="90">
        <v>0</v>
      </c>
      <c r="L25" s="127">
        <f t="shared" si="3"/>
        <v>0</v>
      </c>
      <c r="M25" s="90">
        <v>0</v>
      </c>
      <c r="N25" s="127">
        <f t="shared" si="4"/>
        <v>0</v>
      </c>
      <c r="O25" s="90">
        <v>0</v>
      </c>
      <c r="P25" s="127">
        <f t="shared" si="5"/>
        <v>0</v>
      </c>
      <c r="Q25" s="90">
        <v>0</v>
      </c>
      <c r="R25" s="127">
        <f t="shared" si="11"/>
        <v>0</v>
      </c>
      <c r="S25" s="90">
        <v>0</v>
      </c>
      <c r="T25" s="127">
        <f t="shared" si="6"/>
        <v>0</v>
      </c>
      <c r="U25" s="90">
        <v>0</v>
      </c>
      <c r="V25" s="127">
        <f t="shared" si="7"/>
        <v>0</v>
      </c>
      <c r="W25" s="90">
        <v>0</v>
      </c>
      <c r="X25" s="127">
        <f t="shared" si="8"/>
        <v>0</v>
      </c>
      <c r="Y25" s="90">
        <v>0</v>
      </c>
      <c r="Z25" s="127">
        <f t="shared" si="9"/>
        <v>0</v>
      </c>
      <c r="AA25" s="90">
        <v>0</v>
      </c>
      <c r="AB25" s="127">
        <f t="shared" si="10"/>
        <v>0</v>
      </c>
      <c r="AC25" s="127">
        <f t="shared" si="12"/>
        <v>0</v>
      </c>
      <c r="AD25" s="129">
        <v>0</v>
      </c>
      <c r="AE25" s="127">
        <f t="shared" si="16"/>
        <v>0</v>
      </c>
      <c r="AF25" s="129">
        <v>0</v>
      </c>
      <c r="AG25" s="127">
        <f t="shared" si="13"/>
        <v>0</v>
      </c>
      <c r="AH25" s="129">
        <v>0</v>
      </c>
      <c r="AI25" s="127">
        <f t="shared" si="14"/>
        <v>0</v>
      </c>
      <c r="AJ25" s="129">
        <v>0</v>
      </c>
      <c r="AK25" s="127">
        <f t="shared" si="15"/>
        <v>0</v>
      </c>
    </row>
    <row r="27" spans="2:37">
      <c r="B27" s="93" t="s">
        <v>128</v>
      </c>
      <c r="F27" s="124">
        <f>SUM(F17:F25)</f>
        <v>0</v>
      </c>
      <c r="H27" s="124">
        <f>SUM(H17:H25)</f>
        <v>0</v>
      </c>
      <c r="J27" s="124">
        <f>SUM(J17:J25)</f>
        <v>0</v>
      </c>
      <c r="L27" s="124">
        <f>SUM(L17:L25)</f>
        <v>0</v>
      </c>
      <c r="N27" s="124">
        <f>SUM(N17:N25)</f>
        <v>0</v>
      </c>
      <c r="P27" s="124">
        <f>SUM(P17:P25)</f>
        <v>0</v>
      </c>
      <c r="R27" s="124">
        <f>SUM(R17:R25)</f>
        <v>0</v>
      </c>
      <c r="T27" s="124">
        <f>SUM(T17:T25)</f>
        <v>0</v>
      </c>
      <c r="V27" s="124">
        <f>SUM(V17:V25)</f>
        <v>0</v>
      </c>
      <c r="X27" s="124">
        <f>SUM(X17:X25)</f>
        <v>0</v>
      </c>
      <c r="Z27" s="124">
        <f>SUM(Z17:Z25)</f>
        <v>0</v>
      </c>
      <c r="AB27" s="124">
        <f>SUM(AB17:AB25)</f>
        <v>0</v>
      </c>
      <c r="AC27" s="124">
        <f>SUM(AC17:AC25)</f>
        <v>0</v>
      </c>
      <c r="AE27" s="124">
        <f>SUM(AE17:AE25)</f>
        <v>0</v>
      </c>
      <c r="AG27" s="124">
        <f>SUM(AG17:AG25)</f>
        <v>0</v>
      </c>
      <c r="AI27" s="124">
        <f>SUM(AI17:AI25)</f>
        <v>0</v>
      </c>
      <c r="AK27" s="124">
        <f>SUM(AK17:AK25)</f>
        <v>0</v>
      </c>
    </row>
    <row r="29" spans="2:37">
      <c r="B29" s="8" t="s">
        <v>129</v>
      </c>
      <c r="C29" s="8"/>
      <c r="D29" s="8"/>
      <c r="E29" s="89"/>
      <c r="F29" s="92"/>
      <c r="G29" s="89"/>
      <c r="H29" s="92"/>
      <c r="I29" s="89"/>
      <c r="J29" s="92"/>
      <c r="K29" s="89"/>
      <c r="L29" s="92"/>
      <c r="M29" s="89"/>
      <c r="N29" s="92"/>
      <c r="O29" s="89"/>
      <c r="P29" s="92"/>
      <c r="Q29" s="89"/>
      <c r="R29" s="92"/>
      <c r="S29" s="89"/>
      <c r="T29" s="92"/>
      <c r="U29" s="89"/>
      <c r="V29" s="92"/>
      <c r="W29" s="89"/>
      <c r="X29" s="92"/>
      <c r="Y29" s="89"/>
      <c r="Z29" s="92"/>
      <c r="AA29" s="89"/>
      <c r="AB29" s="92"/>
    </row>
    <row r="30" spans="2:37">
      <c r="B30" s="87" t="s">
        <v>45</v>
      </c>
      <c r="C30" s="88"/>
      <c r="D30" s="91">
        <v>0.01</v>
      </c>
      <c r="E30" s="90">
        <v>0</v>
      </c>
      <c r="F30" s="127">
        <f>D30*E30*(100%-C30)</f>
        <v>0</v>
      </c>
      <c r="G30" s="90">
        <v>0</v>
      </c>
      <c r="H30" s="127">
        <f>D30*G30*(100%-C30)</f>
        <v>0</v>
      </c>
      <c r="I30" s="90">
        <v>0</v>
      </c>
      <c r="J30" s="127">
        <f>D30*I30*(100%-C30)</f>
        <v>0</v>
      </c>
      <c r="K30" s="90">
        <v>0</v>
      </c>
      <c r="L30" s="127">
        <f>D30*K30*(100%-C30)</f>
        <v>0</v>
      </c>
      <c r="M30" s="90">
        <v>0</v>
      </c>
      <c r="N30" s="127">
        <f>D30*M30*(100%-C30)</f>
        <v>0</v>
      </c>
      <c r="O30" s="90">
        <v>0</v>
      </c>
      <c r="P30" s="127">
        <f>D30*O30*(100%-C30)</f>
        <v>0</v>
      </c>
      <c r="Q30" s="90">
        <v>0</v>
      </c>
      <c r="R30" s="127">
        <f>D30*Q30*(100%-C30)</f>
        <v>0</v>
      </c>
      <c r="S30" s="90">
        <v>0</v>
      </c>
      <c r="T30" s="127">
        <f>D30*S30*(100%-C30)</f>
        <v>0</v>
      </c>
      <c r="U30" s="90">
        <v>0</v>
      </c>
      <c r="V30" s="127">
        <f>D30*U30*(100%-C30)</f>
        <v>0</v>
      </c>
      <c r="W30" s="90">
        <v>0</v>
      </c>
      <c r="X30" s="127">
        <f>D30*W30*(100%-C30)</f>
        <v>0</v>
      </c>
      <c r="Y30" s="90">
        <v>0</v>
      </c>
      <c r="Z30" s="127">
        <f>D30*Y30*(100%-C30)</f>
        <v>0</v>
      </c>
      <c r="AA30" s="90">
        <v>0</v>
      </c>
      <c r="AB30" s="127">
        <f>D30*AA30*(100%-C30)</f>
        <v>0</v>
      </c>
      <c r="AC30" s="127">
        <f>SUM(F30,H30,J30,L30,N30,P30,R30,T30,V30,X30,Z30,AB30)</f>
        <v>0</v>
      </c>
      <c r="AD30" s="129">
        <v>0</v>
      </c>
      <c r="AE30" s="127">
        <f>SUM(H30,J30,L30,N30,P30,R30,T30,V30,X30,Z30,AB30,F30)*(AD30+1)</f>
        <v>0</v>
      </c>
      <c r="AF30" s="129">
        <v>0</v>
      </c>
      <c r="AG30" s="127">
        <f>SUM(H30,J30,L30,N30,P30,R30,T30,V30,X30,Z30,AB30,F30)*(AF30+1)</f>
        <v>0</v>
      </c>
      <c r="AH30" s="129">
        <v>0</v>
      </c>
      <c r="AI30" s="127">
        <f>SUM(H30,J30,L30,N30,P30,R30,T30,V30,X30,Z30,AB30,F30)*(AH30+1)</f>
        <v>0</v>
      </c>
      <c r="AJ30" s="129">
        <v>0</v>
      </c>
      <c r="AK30" s="127">
        <f>SUM(H30,J30,L30,N30,P30,R30,T30,V30,X30,Z30,AB30,F30)*(AJ30+1)</f>
        <v>0</v>
      </c>
    </row>
    <row r="31" spans="2:37">
      <c r="B31" s="87" t="s">
        <v>130</v>
      </c>
      <c r="C31" s="88"/>
      <c r="D31" s="91">
        <v>0.01</v>
      </c>
      <c r="E31" s="90">
        <v>0</v>
      </c>
      <c r="F31" s="127">
        <f>D31*E31*(100%-C31)</f>
        <v>0</v>
      </c>
      <c r="G31" s="90">
        <v>0</v>
      </c>
      <c r="H31" s="127">
        <f>D31*G31*(100%-C31)</f>
        <v>0</v>
      </c>
      <c r="I31" s="90">
        <v>0</v>
      </c>
      <c r="J31" s="127">
        <f>D31*I31*(100%-C31)</f>
        <v>0</v>
      </c>
      <c r="K31" s="90">
        <v>0</v>
      </c>
      <c r="L31" s="127">
        <f>D31*K31*(100%-C31)</f>
        <v>0</v>
      </c>
      <c r="M31" s="90">
        <v>0</v>
      </c>
      <c r="N31" s="127">
        <f>D31*M31*(100%-C31)</f>
        <v>0</v>
      </c>
      <c r="O31" s="90">
        <v>0</v>
      </c>
      <c r="P31" s="127">
        <f>D31*O31*(100%-C31)</f>
        <v>0</v>
      </c>
      <c r="Q31" s="90">
        <v>0</v>
      </c>
      <c r="R31" s="127">
        <f t="shared" ref="R31:R33" si="17">N31*Q31*(100%-M31)</f>
        <v>0</v>
      </c>
      <c r="S31" s="90">
        <v>0</v>
      </c>
      <c r="T31" s="127">
        <f>D31*S31*(100%-C31)</f>
        <v>0</v>
      </c>
      <c r="U31" s="90">
        <v>0</v>
      </c>
      <c r="V31" s="127">
        <f>D31*U31*(100%-C31)</f>
        <v>0</v>
      </c>
      <c r="W31" s="90">
        <v>0</v>
      </c>
      <c r="X31" s="127">
        <f>D31*W31*(100%-C31)</f>
        <v>0</v>
      </c>
      <c r="Y31" s="90">
        <v>0</v>
      </c>
      <c r="Z31" s="127">
        <f>D31*Y31*(100%-C31)</f>
        <v>0</v>
      </c>
      <c r="AA31" s="90">
        <v>0</v>
      </c>
      <c r="AB31" s="127">
        <f>D31*AA31*(100%-C31)</f>
        <v>0</v>
      </c>
      <c r="AC31" s="127">
        <f t="shared" ref="AC31:AC33" si="18">SUM(F31,H31,J31,L31,N31,P31,R31,T31,V31,X31,Z31,AB31)</f>
        <v>0</v>
      </c>
      <c r="AD31" s="129">
        <v>0</v>
      </c>
      <c r="AE31" s="127">
        <f t="shared" ref="AE31:AE33" si="19">SUM(H31,J31,L31,N31,P31,R31,T31,V31,X31,Z31,AB31,F31)*(AD31+1)</f>
        <v>0</v>
      </c>
      <c r="AF31" s="129">
        <v>0</v>
      </c>
      <c r="AG31" s="127">
        <f t="shared" ref="AG31:AG33" si="20">SUM(H31,J31,L31,N31,P31,R31,T31,V31,X31,Z31,AB31,F31)*(AF31+1)</f>
        <v>0</v>
      </c>
      <c r="AH31" s="129">
        <v>0</v>
      </c>
      <c r="AI31" s="127">
        <f t="shared" ref="AI31:AI33" si="21">SUM(H31,J31,L31,N31,P31,R31,T31,V31,X31,Z31,AB31,F31)*(AH31+1)</f>
        <v>0</v>
      </c>
      <c r="AJ31" s="129">
        <v>0</v>
      </c>
      <c r="AK31" s="127">
        <f t="shared" ref="AK31:AK33" si="22">SUM(H31,J31,L31,N31,P31,R31,T31,V31,X31,Z31,AB31,F31)*(AJ31+1)</f>
        <v>0</v>
      </c>
    </row>
    <row r="32" spans="2:37">
      <c r="B32" s="87" t="s">
        <v>131</v>
      </c>
      <c r="C32" s="88"/>
      <c r="D32" s="91">
        <v>0.01</v>
      </c>
      <c r="E32" s="90">
        <v>0</v>
      </c>
      <c r="F32" s="127">
        <f>D32*E32*(100%-C32)</f>
        <v>0</v>
      </c>
      <c r="G32" s="90">
        <v>0</v>
      </c>
      <c r="H32" s="127">
        <f>D32*G32*(100%-C32)</f>
        <v>0</v>
      </c>
      <c r="I32" s="90">
        <v>0</v>
      </c>
      <c r="J32" s="127">
        <f>D32*I32*(100%-C32)</f>
        <v>0</v>
      </c>
      <c r="K32" s="90">
        <v>0</v>
      </c>
      <c r="L32" s="127">
        <f>D32*K32*(100%-C32)</f>
        <v>0</v>
      </c>
      <c r="M32" s="90">
        <v>0</v>
      </c>
      <c r="N32" s="127">
        <f>D32*M32*(100%-C32)</f>
        <v>0</v>
      </c>
      <c r="O32" s="90">
        <v>0</v>
      </c>
      <c r="P32" s="127">
        <f>D32*O32*(100%-C32)</f>
        <v>0</v>
      </c>
      <c r="Q32" s="90">
        <v>0</v>
      </c>
      <c r="R32" s="127">
        <f t="shared" si="17"/>
        <v>0</v>
      </c>
      <c r="S32" s="90">
        <v>0</v>
      </c>
      <c r="T32" s="127">
        <f>D32*S32*(100%-C32)</f>
        <v>0</v>
      </c>
      <c r="U32" s="90">
        <v>0</v>
      </c>
      <c r="V32" s="127">
        <f>D32*U32*(100%-C32)</f>
        <v>0</v>
      </c>
      <c r="W32" s="90">
        <v>0</v>
      </c>
      <c r="X32" s="127">
        <f>D32*W32*(100%-C32)</f>
        <v>0</v>
      </c>
      <c r="Y32" s="90">
        <v>0</v>
      </c>
      <c r="Z32" s="127">
        <f>D32*Y32*(100%-C32)</f>
        <v>0</v>
      </c>
      <c r="AA32" s="90">
        <v>0</v>
      </c>
      <c r="AB32" s="127">
        <f>D32*AA32*(100%-C32)</f>
        <v>0</v>
      </c>
      <c r="AC32" s="127">
        <f t="shared" si="18"/>
        <v>0</v>
      </c>
      <c r="AD32" s="129">
        <v>0</v>
      </c>
      <c r="AE32" s="127">
        <f t="shared" si="19"/>
        <v>0</v>
      </c>
      <c r="AF32" s="129">
        <v>0</v>
      </c>
      <c r="AG32" s="127">
        <f t="shared" si="20"/>
        <v>0</v>
      </c>
      <c r="AH32" s="129">
        <v>0</v>
      </c>
      <c r="AI32" s="127">
        <f t="shared" si="21"/>
        <v>0</v>
      </c>
      <c r="AJ32" s="129">
        <v>0</v>
      </c>
      <c r="AK32" s="127">
        <f t="shared" si="22"/>
        <v>0</v>
      </c>
    </row>
    <row r="33" spans="2:37">
      <c r="B33" s="87" t="s">
        <v>132</v>
      </c>
      <c r="C33" s="88"/>
      <c r="D33" s="91">
        <v>0.01</v>
      </c>
      <c r="E33" s="90">
        <v>0</v>
      </c>
      <c r="F33" s="127">
        <f>D33*E33*(100%-C33)</f>
        <v>0</v>
      </c>
      <c r="G33" s="90">
        <v>0</v>
      </c>
      <c r="H33" s="127">
        <f>D33*G33*(100%-C33)</f>
        <v>0</v>
      </c>
      <c r="I33" s="90">
        <v>0</v>
      </c>
      <c r="J33" s="127">
        <f>D33*I33*(100%-C33)</f>
        <v>0</v>
      </c>
      <c r="K33" s="90">
        <v>0</v>
      </c>
      <c r="L33" s="127">
        <f>D33*K33*(100%-C33)</f>
        <v>0</v>
      </c>
      <c r="M33" s="90">
        <v>0</v>
      </c>
      <c r="N33" s="127">
        <f>D33*M33*(100%-C33)</f>
        <v>0</v>
      </c>
      <c r="O33" s="90">
        <v>0</v>
      </c>
      <c r="P33" s="127">
        <f>D33*O33*(100%-C33)</f>
        <v>0</v>
      </c>
      <c r="Q33" s="90">
        <v>0</v>
      </c>
      <c r="R33" s="127">
        <f t="shared" si="17"/>
        <v>0</v>
      </c>
      <c r="S33" s="90">
        <v>0</v>
      </c>
      <c r="T33" s="127">
        <f>D33*S33*(100%-C33)</f>
        <v>0</v>
      </c>
      <c r="U33" s="90">
        <v>0</v>
      </c>
      <c r="V33" s="127">
        <f>D33*U33*(100%-C33)</f>
        <v>0</v>
      </c>
      <c r="W33" s="90">
        <v>0</v>
      </c>
      <c r="X33" s="127">
        <f>D33*W33*(100%-C33)</f>
        <v>0</v>
      </c>
      <c r="Y33" s="90">
        <v>0</v>
      </c>
      <c r="Z33" s="127">
        <f>D33*Y33*(100%-C33)</f>
        <v>0</v>
      </c>
      <c r="AA33" s="90">
        <v>0</v>
      </c>
      <c r="AB33" s="127">
        <f>D33*AA33*(100%-C33)</f>
        <v>0</v>
      </c>
      <c r="AC33" s="127">
        <f t="shared" si="18"/>
        <v>0</v>
      </c>
      <c r="AD33" s="129">
        <v>0</v>
      </c>
      <c r="AE33" s="127">
        <f t="shared" si="19"/>
        <v>0</v>
      </c>
      <c r="AF33" s="129">
        <v>0</v>
      </c>
      <c r="AG33" s="127">
        <f t="shared" si="20"/>
        <v>0</v>
      </c>
      <c r="AH33" s="129">
        <v>0</v>
      </c>
      <c r="AI33" s="127">
        <f t="shared" si="21"/>
        <v>0</v>
      </c>
      <c r="AJ33" s="129">
        <v>0</v>
      </c>
      <c r="AK33" s="127">
        <f t="shared" si="22"/>
        <v>0</v>
      </c>
    </row>
    <row r="35" spans="2:37">
      <c r="B35" s="93" t="s">
        <v>133</v>
      </c>
      <c r="F35" s="124">
        <f>SUM(F30:F33)</f>
        <v>0</v>
      </c>
      <c r="H35" s="124">
        <f>SUM(H30:H33)</f>
        <v>0</v>
      </c>
      <c r="J35" s="124">
        <f>SUM(J30:J33)</f>
        <v>0</v>
      </c>
      <c r="L35" s="124">
        <f>SUM(L30:L33)</f>
        <v>0</v>
      </c>
      <c r="N35" s="124">
        <f>SUM(N30:N33)</f>
        <v>0</v>
      </c>
      <c r="P35" s="124">
        <f>SUM(P30:P33)</f>
        <v>0</v>
      </c>
      <c r="R35" s="124">
        <f>SUM(R30:R33)</f>
        <v>0</v>
      </c>
      <c r="T35" s="124">
        <f>SUM(T30:T33)</f>
        <v>0</v>
      </c>
      <c r="V35" s="124">
        <f>SUM(V30:V33)</f>
        <v>0</v>
      </c>
      <c r="X35" s="124">
        <f>SUM(X30:X33)</f>
        <v>0</v>
      </c>
      <c r="Z35" s="124">
        <f>SUM(Z30:Z33)</f>
        <v>0</v>
      </c>
      <c r="AB35" s="124">
        <f>SUM(AB30:AB33)</f>
        <v>0</v>
      </c>
      <c r="AC35" s="124">
        <f>SUM(AC30:AC33)</f>
        <v>0</v>
      </c>
      <c r="AE35" s="124">
        <f>SUM(AE30:AE33)</f>
        <v>0</v>
      </c>
      <c r="AG35" s="124">
        <f>SUM(AG30:AG33)</f>
        <v>0</v>
      </c>
      <c r="AI35" s="124">
        <f>SUM(AI30:AI33)</f>
        <v>0</v>
      </c>
      <c r="AK35" s="124">
        <f>SUM(AK30:AK33)</f>
        <v>0</v>
      </c>
    </row>
    <row r="37" spans="2:37">
      <c r="B37" s="8" t="s">
        <v>134</v>
      </c>
      <c r="C37" s="8"/>
      <c r="D37" s="8"/>
      <c r="E37" s="89"/>
      <c r="F37" s="92"/>
      <c r="G37" s="89"/>
      <c r="H37" s="92"/>
      <c r="I37" s="89"/>
      <c r="J37" s="92"/>
      <c r="K37" s="89"/>
      <c r="L37" s="92"/>
      <c r="M37" s="89"/>
      <c r="N37" s="92"/>
      <c r="O37" s="89"/>
      <c r="P37" s="92"/>
      <c r="Q37" s="89"/>
      <c r="R37" s="92"/>
      <c r="S37" s="89"/>
      <c r="T37" s="92"/>
      <c r="U37" s="89"/>
      <c r="V37" s="92"/>
      <c r="W37" s="89"/>
      <c r="X37" s="92"/>
      <c r="Y37" s="89"/>
      <c r="Z37" s="92"/>
      <c r="AA37" s="89"/>
      <c r="AB37" s="92"/>
    </row>
    <row r="38" spans="2:37">
      <c r="B38" s="87" t="s">
        <v>50</v>
      </c>
      <c r="C38" s="88"/>
      <c r="D38" s="91">
        <v>0.01</v>
      </c>
      <c r="E38" s="90">
        <v>0</v>
      </c>
      <c r="F38" s="127">
        <f>D38*E38*(100%-C38)</f>
        <v>0</v>
      </c>
      <c r="G38" s="90">
        <v>0</v>
      </c>
      <c r="H38" s="127">
        <f>D38*G38*(100%-C38)</f>
        <v>0</v>
      </c>
      <c r="I38" s="90">
        <v>0</v>
      </c>
      <c r="J38" s="127">
        <f>D38*I38*(100%-C38)</f>
        <v>0</v>
      </c>
      <c r="K38" s="90">
        <v>0</v>
      </c>
      <c r="L38" s="127">
        <f>D38*K38*(100%-C38)</f>
        <v>0</v>
      </c>
      <c r="M38" s="90">
        <v>0</v>
      </c>
      <c r="N38" s="127">
        <f>D38*M38*(100%-C38)</f>
        <v>0</v>
      </c>
      <c r="O38" s="90">
        <v>0</v>
      </c>
      <c r="P38" s="127">
        <f>D38*O38*(100%-C38)</f>
        <v>0</v>
      </c>
      <c r="Q38" s="90">
        <v>0</v>
      </c>
      <c r="R38" s="127">
        <f>D38*Q38*(100%-C38)</f>
        <v>0</v>
      </c>
      <c r="S38" s="90">
        <v>0</v>
      </c>
      <c r="T38" s="127">
        <f>D38*S38*(100%-C38)</f>
        <v>0</v>
      </c>
      <c r="U38" s="90">
        <v>0</v>
      </c>
      <c r="V38" s="127">
        <f>D38*U38*(100%-C38)</f>
        <v>0</v>
      </c>
      <c r="W38" s="90">
        <v>0</v>
      </c>
      <c r="X38" s="127">
        <f>D38*W38*(100%-C38)</f>
        <v>0</v>
      </c>
      <c r="Y38" s="90">
        <v>0</v>
      </c>
      <c r="Z38" s="127">
        <f>D38*Y38*(100%-C38)</f>
        <v>0</v>
      </c>
      <c r="AA38" s="90">
        <v>0</v>
      </c>
      <c r="AB38" s="127">
        <f>D38*AA38*(100%-C38)</f>
        <v>0</v>
      </c>
      <c r="AC38" s="127">
        <f>SUM(F38,H38,J38,L38,N38,P38,R38,T38,V38,X38,Z38,AB38)</f>
        <v>0</v>
      </c>
      <c r="AD38" s="129">
        <v>0</v>
      </c>
      <c r="AE38" s="127">
        <f>SUM(H38,J38,L38,N38,P38,R38,T38,V38,X38,Z38,AB38,F38)*(AD38+1)</f>
        <v>0</v>
      </c>
      <c r="AF38" s="129">
        <v>0</v>
      </c>
      <c r="AG38" s="127">
        <f>SUM(H38,J38,L38,N38,P38,R38,T38,V38,X38,Z38,AB38,F38)*(AF38+1)</f>
        <v>0</v>
      </c>
      <c r="AH38" s="129">
        <v>0</v>
      </c>
      <c r="AI38" s="127">
        <f>SUM(H38,J38,L38,N38,P38,R38,T38,V38,X38,Z38,AB38,F38)*(AH38+1)</f>
        <v>0</v>
      </c>
      <c r="AJ38" s="129">
        <v>0</v>
      </c>
      <c r="AK38" s="127">
        <f>SUM(H38,J38,L38,N38,P38,R38,T38,V38,X38,Z38,AB38,F38)*(AJ38+1)</f>
        <v>0</v>
      </c>
    </row>
    <row r="39" spans="2:37">
      <c r="B39" s="87" t="s">
        <v>51</v>
      </c>
      <c r="C39" s="88"/>
      <c r="D39" s="91">
        <v>0.01</v>
      </c>
      <c r="E39" s="90">
        <v>0</v>
      </c>
      <c r="F39" s="127">
        <f>D39*E39*(100%-C39)</f>
        <v>0</v>
      </c>
      <c r="G39" s="90">
        <v>0</v>
      </c>
      <c r="H39" s="127">
        <f>D39*G39*(100%-C39)</f>
        <v>0</v>
      </c>
      <c r="I39" s="90">
        <v>0</v>
      </c>
      <c r="J39" s="127">
        <f>D39*I39*(100%-C39)</f>
        <v>0</v>
      </c>
      <c r="K39" s="90">
        <v>0</v>
      </c>
      <c r="L39" s="127">
        <f>D39*K39*(100%-C39)</f>
        <v>0</v>
      </c>
      <c r="M39" s="90">
        <v>0</v>
      </c>
      <c r="N39" s="127">
        <f>D39*M39*(100%-C39)</f>
        <v>0</v>
      </c>
      <c r="O39" s="90">
        <v>0</v>
      </c>
      <c r="P39" s="127">
        <f>D39*O39*(100%-C39)</f>
        <v>0</v>
      </c>
      <c r="Q39" s="90">
        <v>0</v>
      </c>
      <c r="R39" s="127">
        <f t="shared" ref="R39:R42" si="23">N39*Q39*(100%-M39)</f>
        <v>0</v>
      </c>
      <c r="S39" s="90">
        <v>0</v>
      </c>
      <c r="T39" s="127">
        <f>D39*S39*(100%-C39)</f>
        <v>0</v>
      </c>
      <c r="U39" s="90">
        <v>0</v>
      </c>
      <c r="V39" s="127">
        <f>D39*U39*(100%-C39)</f>
        <v>0</v>
      </c>
      <c r="W39" s="90">
        <v>0</v>
      </c>
      <c r="X39" s="127">
        <f>D39*W39*(100%-C39)</f>
        <v>0</v>
      </c>
      <c r="Y39" s="90">
        <v>0</v>
      </c>
      <c r="Z39" s="127">
        <f>D39*Y39*(100%-C39)</f>
        <v>0</v>
      </c>
      <c r="AA39" s="90">
        <v>0</v>
      </c>
      <c r="AB39" s="127">
        <f>D39*AA39*(100%-C39)</f>
        <v>0</v>
      </c>
      <c r="AC39" s="127">
        <f>SUM(F39,H39,J39,L39,N39,P39,R39,T39,V39,X39,Z39,AB39)</f>
        <v>0</v>
      </c>
      <c r="AD39" s="129">
        <v>0</v>
      </c>
      <c r="AE39" s="127">
        <f>SUM(H39,J39,L39,N39,P39,R39,T39,V39,X39,Z39,AB39,F39)*(AD39+1)</f>
        <v>0</v>
      </c>
      <c r="AF39" s="129">
        <v>0</v>
      </c>
      <c r="AG39" s="127">
        <f>SUM(H39,J39,L39,N39,P39,R39,T39,V39,X39,Z39,AB39,F39)*(AF39+1)</f>
        <v>0</v>
      </c>
      <c r="AH39" s="129">
        <v>0</v>
      </c>
      <c r="AI39" s="127">
        <f>SUM(H39,J39,L39,N39,P39,R39,T39,V39,X39,Z39,AB39,F39)*(AH39+1)</f>
        <v>0</v>
      </c>
      <c r="AJ39" s="129">
        <v>0</v>
      </c>
      <c r="AK39" s="127">
        <f>SUM(H39,J39,L39,N39,P39,R39,T39,V39,X39,Z39,AB39,F39)*(AJ39+1)</f>
        <v>0</v>
      </c>
    </row>
    <row r="40" spans="2:37">
      <c r="B40" s="87" t="s">
        <v>52</v>
      </c>
      <c r="C40" s="88"/>
      <c r="D40" s="91">
        <v>0.01</v>
      </c>
      <c r="E40" s="90">
        <v>0</v>
      </c>
      <c r="F40" s="127">
        <f>D40*E40*(100%-C40)</f>
        <v>0</v>
      </c>
      <c r="G40" s="90">
        <v>0</v>
      </c>
      <c r="H40" s="127">
        <f>D40*G40*(100%-C40)</f>
        <v>0</v>
      </c>
      <c r="I40" s="90">
        <v>0</v>
      </c>
      <c r="J40" s="127">
        <f>D40*I40*(100%-C40)</f>
        <v>0</v>
      </c>
      <c r="K40" s="90">
        <v>0</v>
      </c>
      <c r="L40" s="127">
        <f>D40*K40*(100%-C40)</f>
        <v>0</v>
      </c>
      <c r="M40" s="90">
        <v>0</v>
      </c>
      <c r="N40" s="127">
        <f>D40*M40*(100%-C40)</f>
        <v>0</v>
      </c>
      <c r="O40" s="90">
        <v>0</v>
      </c>
      <c r="P40" s="127">
        <f>D40*O40*(100%-C40)</f>
        <v>0</v>
      </c>
      <c r="Q40" s="90">
        <v>0</v>
      </c>
      <c r="R40" s="127">
        <f t="shared" si="23"/>
        <v>0</v>
      </c>
      <c r="S40" s="90">
        <v>0</v>
      </c>
      <c r="T40" s="127">
        <f>D40*S40*(100%-C40)</f>
        <v>0</v>
      </c>
      <c r="U40" s="90">
        <v>0</v>
      </c>
      <c r="V40" s="127">
        <f>D40*U40*(100%-C40)</f>
        <v>0</v>
      </c>
      <c r="W40" s="90">
        <v>0</v>
      </c>
      <c r="X40" s="127">
        <f>D40*W40*(100%-C40)</f>
        <v>0</v>
      </c>
      <c r="Y40" s="90">
        <v>0</v>
      </c>
      <c r="Z40" s="127">
        <f>D40*Y40*(100%-C40)</f>
        <v>0</v>
      </c>
      <c r="AA40" s="90">
        <v>0</v>
      </c>
      <c r="AB40" s="127">
        <f>D40*AA40*(100%-C40)</f>
        <v>0</v>
      </c>
      <c r="AC40" s="127">
        <f t="shared" ref="AC40:AC42" si="24">SUM(F40,H40,J40,L40,N40,P40,R40,T40,V40,X40,Z40,AB40)</f>
        <v>0</v>
      </c>
      <c r="AD40" s="129">
        <v>0</v>
      </c>
      <c r="AE40" s="127">
        <f t="shared" ref="AE40:AE42" si="25">SUM(H40,J40,L40,N40,P40,R40,T40,V40,X40,Z40,AB40,F40)*(AD40+1)</f>
        <v>0</v>
      </c>
      <c r="AF40" s="129">
        <v>0</v>
      </c>
      <c r="AG40" s="127">
        <f t="shared" ref="AG40:AG42" si="26">SUM(H40,J40,L40,N40,P40,R40,T40,V40,X40,Z40,AB40,F40)*(AF40+1)</f>
        <v>0</v>
      </c>
      <c r="AH40" s="129">
        <v>0</v>
      </c>
      <c r="AI40" s="127">
        <f t="shared" ref="AI40:AI42" si="27">SUM(H40,J40,L40,N40,P40,R40,T40,V40,X40,Z40,AB40,F40)*(AH40+1)</f>
        <v>0</v>
      </c>
      <c r="AJ40" s="129">
        <v>0</v>
      </c>
      <c r="AK40" s="127">
        <f t="shared" ref="AK40:AK42" si="28">SUM(H40,J40,L40,N40,P40,R40,T40,V40,X40,Z40,AB40,F40)*(AJ40+1)</f>
        <v>0</v>
      </c>
    </row>
    <row r="41" spans="2:37">
      <c r="B41" s="87" t="s">
        <v>53</v>
      </c>
      <c r="C41" s="88"/>
      <c r="D41" s="91">
        <v>0.01</v>
      </c>
      <c r="E41" s="90">
        <v>0</v>
      </c>
      <c r="F41" s="127">
        <f>D41*E41*(100%-C41)</f>
        <v>0</v>
      </c>
      <c r="G41" s="90">
        <v>0</v>
      </c>
      <c r="H41" s="127">
        <f>D41*G41*(100%-C41)</f>
        <v>0</v>
      </c>
      <c r="I41" s="90">
        <v>0</v>
      </c>
      <c r="J41" s="127">
        <f>D41*I41*(100%-C41)</f>
        <v>0</v>
      </c>
      <c r="K41" s="90">
        <v>0</v>
      </c>
      <c r="L41" s="127">
        <f>D41*K41*(100%-C41)</f>
        <v>0</v>
      </c>
      <c r="M41" s="90">
        <v>0</v>
      </c>
      <c r="N41" s="127">
        <f>D41*M41*(100%-C41)</f>
        <v>0</v>
      </c>
      <c r="O41" s="90">
        <v>0</v>
      </c>
      <c r="P41" s="127">
        <f>D41*O41*(100%-C41)</f>
        <v>0</v>
      </c>
      <c r="Q41" s="90">
        <v>0</v>
      </c>
      <c r="R41" s="127">
        <f t="shared" si="23"/>
        <v>0</v>
      </c>
      <c r="S41" s="90">
        <v>0</v>
      </c>
      <c r="T41" s="127">
        <f>D41*S41*(100%-C41)</f>
        <v>0</v>
      </c>
      <c r="U41" s="90">
        <v>0</v>
      </c>
      <c r="V41" s="127">
        <f>D41*U41*(100%-C41)</f>
        <v>0</v>
      </c>
      <c r="W41" s="90">
        <v>0</v>
      </c>
      <c r="X41" s="127">
        <f>D41*W41*(100%-C41)</f>
        <v>0</v>
      </c>
      <c r="Y41" s="90">
        <v>0</v>
      </c>
      <c r="Z41" s="127">
        <f>D41*Y41*(100%-C41)</f>
        <v>0</v>
      </c>
      <c r="AA41" s="90">
        <v>0</v>
      </c>
      <c r="AB41" s="127">
        <f>D41*AA41*(100%-C41)</f>
        <v>0</v>
      </c>
      <c r="AC41" s="127">
        <f t="shared" si="24"/>
        <v>0</v>
      </c>
      <c r="AD41" s="129">
        <v>0</v>
      </c>
      <c r="AE41" s="127">
        <f t="shared" si="25"/>
        <v>0</v>
      </c>
      <c r="AF41" s="129">
        <v>0</v>
      </c>
      <c r="AG41" s="127">
        <f t="shared" si="26"/>
        <v>0</v>
      </c>
      <c r="AH41" s="129">
        <v>0</v>
      </c>
      <c r="AI41" s="127">
        <f t="shared" si="27"/>
        <v>0</v>
      </c>
      <c r="AJ41" s="129">
        <v>0</v>
      </c>
      <c r="AK41" s="127">
        <f t="shared" si="28"/>
        <v>0</v>
      </c>
    </row>
    <row r="42" spans="2:37">
      <c r="B42" s="87" t="s">
        <v>54</v>
      </c>
      <c r="C42" s="88"/>
      <c r="D42" s="91">
        <v>0.01</v>
      </c>
      <c r="E42" s="90">
        <v>0</v>
      </c>
      <c r="F42" s="127">
        <f>D42*E42*(100%-C42)</f>
        <v>0</v>
      </c>
      <c r="G42" s="90">
        <v>0</v>
      </c>
      <c r="H42" s="127">
        <f>D42*G42*(100%-C42)</f>
        <v>0</v>
      </c>
      <c r="I42" s="90">
        <v>0</v>
      </c>
      <c r="J42" s="127">
        <f>D42*I42*(100%-C42)</f>
        <v>0</v>
      </c>
      <c r="K42" s="90">
        <v>0</v>
      </c>
      <c r="L42" s="127">
        <f>D42*K42*(100%-C42)</f>
        <v>0</v>
      </c>
      <c r="M42" s="90">
        <v>0</v>
      </c>
      <c r="N42" s="127">
        <f>D42*M42*(100%-C42)</f>
        <v>0</v>
      </c>
      <c r="O42" s="90">
        <v>0</v>
      </c>
      <c r="P42" s="127">
        <f>D42*O42*(100%-C42)</f>
        <v>0</v>
      </c>
      <c r="Q42" s="90">
        <v>0</v>
      </c>
      <c r="R42" s="127">
        <f t="shared" si="23"/>
        <v>0</v>
      </c>
      <c r="S42" s="90">
        <v>0</v>
      </c>
      <c r="T42" s="127">
        <f>D42*S42*(100%-C42)</f>
        <v>0</v>
      </c>
      <c r="U42" s="90">
        <v>0</v>
      </c>
      <c r="V42" s="127">
        <f>D42*U42*(100%-C42)</f>
        <v>0</v>
      </c>
      <c r="W42" s="90">
        <v>0</v>
      </c>
      <c r="X42" s="127">
        <f>D42*W42*(100%-C42)</f>
        <v>0</v>
      </c>
      <c r="Y42" s="90">
        <v>0</v>
      </c>
      <c r="Z42" s="127">
        <f>D42*Y42*(100%-C42)</f>
        <v>0</v>
      </c>
      <c r="AA42" s="90">
        <v>0</v>
      </c>
      <c r="AB42" s="127">
        <f>D42*AA42*(100%-C42)</f>
        <v>0</v>
      </c>
      <c r="AC42" s="127">
        <f t="shared" si="24"/>
        <v>0</v>
      </c>
      <c r="AD42" s="129">
        <v>0</v>
      </c>
      <c r="AE42" s="127">
        <f t="shared" si="25"/>
        <v>0</v>
      </c>
      <c r="AF42" s="129">
        <v>0</v>
      </c>
      <c r="AG42" s="127">
        <f t="shared" si="26"/>
        <v>0</v>
      </c>
      <c r="AH42" s="129">
        <v>0</v>
      </c>
      <c r="AI42" s="127">
        <f t="shared" si="27"/>
        <v>0</v>
      </c>
      <c r="AJ42" s="129">
        <v>0</v>
      </c>
      <c r="AK42" s="127">
        <f t="shared" si="28"/>
        <v>0</v>
      </c>
    </row>
    <row r="44" spans="2:37">
      <c r="B44" s="93" t="s">
        <v>135</v>
      </c>
      <c r="F44" s="124">
        <f>SUM(F38:F42)</f>
        <v>0</v>
      </c>
      <c r="H44" s="124">
        <f>SUM(H38:H42)</f>
        <v>0</v>
      </c>
      <c r="J44" s="124">
        <f>SUM(J38:J42)</f>
        <v>0</v>
      </c>
      <c r="L44" s="124">
        <f>SUM(L38:L42)</f>
        <v>0</v>
      </c>
      <c r="N44" s="124">
        <f>SUM(N38:N42)</f>
        <v>0</v>
      </c>
      <c r="P44" s="124">
        <f>SUM(P38:P42)</f>
        <v>0</v>
      </c>
      <c r="R44" s="124">
        <f>SUM(R38:R42)</f>
        <v>0</v>
      </c>
      <c r="T44" s="124">
        <f>SUM(T38:T42)</f>
        <v>0</v>
      </c>
      <c r="V44" s="124">
        <f>SUM(V38:V42)</f>
        <v>0</v>
      </c>
      <c r="X44" s="124">
        <f>SUM(X38:X42)</f>
        <v>0</v>
      </c>
      <c r="Z44" s="124">
        <f>SUM(Z38:Z42)</f>
        <v>0</v>
      </c>
      <c r="AB44" s="124">
        <f>SUM(AB38:AB42)</f>
        <v>0</v>
      </c>
      <c r="AC44" s="124">
        <f>SUM(AC38:AC42)</f>
        <v>0</v>
      </c>
      <c r="AE44" s="124">
        <f>SUM(AE38:AE42)</f>
        <v>0</v>
      </c>
      <c r="AG44" s="124">
        <f>SUM(AG38:AG42)</f>
        <v>0</v>
      </c>
      <c r="AI44" s="124">
        <f>SUM(AI38:AI42)</f>
        <v>0</v>
      </c>
      <c r="AK44" s="124">
        <f>SUM(AK38:AK42)</f>
        <v>0</v>
      </c>
    </row>
    <row r="46" spans="2:37">
      <c r="B46" s="8" t="s">
        <v>136</v>
      </c>
      <c r="C46" s="8"/>
      <c r="D46" s="8"/>
      <c r="E46" s="89"/>
      <c r="F46" s="92"/>
      <c r="G46" s="89"/>
      <c r="H46" s="92"/>
      <c r="I46" s="89"/>
      <c r="J46" s="92"/>
      <c r="K46" s="89"/>
      <c r="L46" s="92"/>
      <c r="M46" s="89"/>
      <c r="N46" s="92"/>
      <c r="O46" s="89"/>
      <c r="P46" s="92"/>
      <c r="Q46" s="89"/>
      <c r="R46" s="92"/>
      <c r="S46" s="89"/>
      <c r="T46" s="92"/>
      <c r="U46" s="89"/>
      <c r="V46" s="92"/>
      <c r="W46" s="89"/>
      <c r="X46" s="92"/>
      <c r="Y46" s="89"/>
      <c r="Z46" s="92"/>
      <c r="AA46" s="89"/>
      <c r="AB46" s="92"/>
    </row>
    <row r="47" spans="2:37">
      <c r="B47" s="87" t="s">
        <v>137</v>
      </c>
      <c r="C47" s="88"/>
      <c r="D47" s="91">
        <v>0.01</v>
      </c>
      <c r="E47" s="90">
        <v>0</v>
      </c>
      <c r="F47" s="127">
        <f>D47*E47*(100%-C47)</f>
        <v>0</v>
      </c>
      <c r="G47" s="90">
        <v>0</v>
      </c>
      <c r="H47" s="127">
        <f>D47*G47*(100%-C47)</f>
        <v>0</v>
      </c>
      <c r="I47" s="90">
        <v>0</v>
      </c>
      <c r="J47" s="127">
        <f>D47*I47*(100%-C47)</f>
        <v>0</v>
      </c>
      <c r="K47" s="90">
        <v>0</v>
      </c>
      <c r="L47" s="127">
        <f>D47*K47*(100%-C47)</f>
        <v>0</v>
      </c>
      <c r="M47" s="90">
        <v>0</v>
      </c>
      <c r="N47" s="127">
        <f>D47*M47*(100%-C47)</f>
        <v>0</v>
      </c>
      <c r="O47" s="90">
        <v>0</v>
      </c>
      <c r="P47" s="127">
        <f>D47*O47*(100%-C47)</f>
        <v>0</v>
      </c>
      <c r="Q47" s="90">
        <v>0</v>
      </c>
      <c r="R47" s="127">
        <f>D47*Q47*(100%-C47)</f>
        <v>0</v>
      </c>
      <c r="S47" s="90">
        <v>0</v>
      </c>
      <c r="T47" s="127">
        <f>D47*S47*(100%-C47)</f>
        <v>0</v>
      </c>
      <c r="U47" s="90">
        <v>0</v>
      </c>
      <c r="V47" s="127">
        <f>D47*U47*(100%-C47)</f>
        <v>0</v>
      </c>
      <c r="W47" s="90">
        <v>0</v>
      </c>
      <c r="X47" s="127">
        <f>D47*W47*(100%-C47)</f>
        <v>0</v>
      </c>
      <c r="Y47" s="90">
        <v>0</v>
      </c>
      <c r="Z47" s="127">
        <f>D47*Y47*(100%-C47)</f>
        <v>0</v>
      </c>
      <c r="AA47" s="90">
        <v>0</v>
      </c>
      <c r="AB47" s="127">
        <f>D47*AA47*(100%-C47)</f>
        <v>0</v>
      </c>
      <c r="AC47" s="127">
        <f>SUM(F47,H47,J47,L47,N47,P47,R47,T47,V47,X47,Z47,AB47)</f>
        <v>0</v>
      </c>
      <c r="AD47" s="129">
        <v>0</v>
      </c>
      <c r="AE47" s="127">
        <f>SUM(H47,J47,L47,N47,P47,R47,T47,V47,X47,Z47,AB47,F47)*(AD47+1)</f>
        <v>0</v>
      </c>
      <c r="AF47" s="129">
        <v>0</v>
      </c>
      <c r="AG47" s="127">
        <f>SUM(H47,J47,L47,N47,P47,R47,T47,V47,X47,Z47,AB47,F47)*(AF47+1)</f>
        <v>0</v>
      </c>
      <c r="AH47" s="129">
        <v>0</v>
      </c>
      <c r="AI47" s="127">
        <f>SUM(H47,J47,L47,N47,P47,R47,T47,V47,X47,Z47,AB47,F47)*(AH47+1)</f>
        <v>0</v>
      </c>
      <c r="AJ47" s="129">
        <v>0</v>
      </c>
      <c r="AK47" s="127">
        <f>SUM(H47,J47,L47,N47,P47,R47,T47,V47,X47,Z47,AB47,F47)*(AJ47+1)</f>
        <v>0</v>
      </c>
    </row>
    <row r="48" spans="2:37">
      <c r="B48" s="87" t="s">
        <v>138</v>
      </c>
      <c r="C48" s="88"/>
      <c r="D48" s="91">
        <v>0.01</v>
      </c>
      <c r="E48" s="90">
        <v>0</v>
      </c>
      <c r="F48" s="127">
        <f>D48*E48*(100%-C48)</f>
        <v>0</v>
      </c>
      <c r="G48" s="90">
        <v>0</v>
      </c>
      <c r="H48" s="127">
        <f>D48*G48*(100%-C48)</f>
        <v>0</v>
      </c>
      <c r="I48" s="90">
        <v>0</v>
      </c>
      <c r="J48" s="127">
        <f>D48*I48*(100%-C48)</f>
        <v>0</v>
      </c>
      <c r="K48" s="90">
        <v>0</v>
      </c>
      <c r="L48" s="127">
        <f>D48*K48*(100%-C48)</f>
        <v>0</v>
      </c>
      <c r="M48" s="90">
        <v>0</v>
      </c>
      <c r="N48" s="127">
        <f>D48*M48*(100%-C48)</f>
        <v>0</v>
      </c>
      <c r="O48" s="90">
        <v>0</v>
      </c>
      <c r="P48" s="127">
        <f>D48*O48*(100%-C48)</f>
        <v>0</v>
      </c>
      <c r="Q48" s="90">
        <v>0</v>
      </c>
      <c r="R48" s="127">
        <f t="shared" ref="R48:R50" si="29">N48*Q48*(100%-M48)</f>
        <v>0</v>
      </c>
      <c r="S48" s="90">
        <v>0</v>
      </c>
      <c r="T48" s="127">
        <f>D48*S48*(100%-C48)</f>
        <v>0</v>
      </c>
      <c r="U48" s="90">
        <v>0</v>
      </c>
      <c r="V48" s="127">
        <f>D48*U48*(100%-C48)</f>
        <v>0</v>
      </c>
      <c r="W48" s="90">
        <v>0</v>
      </c>
      <c r="X48" s="127">
        <f>D48*W48*(100%-C48)</f>
        <v>0</v>
      </c>
      <c r="Y48" s="90">
        <v>0</v>
      </c>
      <c r="Z48" s="127">
        <f>D48*Y48*(100%-C48)</f>
        <v>0</v>
      </c>
      <c r="AA48" s="90">
        <v>0</v>
      </c>
      <c r="AB48" s="127">
        <f>D48*AA48*(100%-C48)</f>
        <v>0</v>
      </c>
      <c r="AC48" s="127">
        <f t="shared" ref="AC48:AC50" si="30">SUM(F48,H48,J48,L48,N48,P48,R48,T48,V48,X48,Z48,AB48)</f>
        <v>0</v>
      </c>
      <c r="AD48" s="129">
        <v>0</v>
      </c>
      <c r="AE48" s="127">
        <f t="shared" ref="AE48:AE50" si="31">SUM(H48,J48,L48,N48,P48,R48,T48,V48,X48,Z48,AB48,F48)*(AD48+1)</f>
        <v>0</v>
      </c>
      <c r="AF48" s="129">
        <v>0</v>
      </c>
      <c r="AG48" s="127">
        <f t="shared" ref="AG48:AG50" si="32">SUM(H48,J48,L48,N48,P48,R48,T48,V48,X48,Z48,AB48,F48)*(AF48+1)</f>
        <v>0</v>
      </c>
      <c r="AH48" s="129">
        <v>0</v>
      </c>
      <c r="AI48" s="127">
        <f t="shared" ref="AI48:AI50" si="33">SUM(H48,J48,L48,N48,P48,R48,T48,V48,X48,Z48,AB48,F48)*(AH48+1)</f>
        <v>0</v>
      </c>
      <c r="AJ48" s="129">
        <v>0</v>
      </c>
      <c r="AK48" s="127">
        <f t="shared" ref="AK48:AK50" si="34">SUM(H48,J48,L48,N48,P48,R48,T48,V48,X48,Z48,AB48,F48)*(AJ48+1)</f>
        <v>0</v>
      </c>
    </row>
    <row r="49" spans="2:37">
      <c r="B49" s="87" t="s">
        <v>139</v>
      </c>
      <c r="C49" s="88"/>
      <c r="D49" s="91">
        <v>0.01</v>
      </c>
      <c r="E49" s="90">
        <v>0</v>
      </c>
      <c r="F49" s="127">
        <f>D49*E49*(100%-C49)</f>
        <v>0</v>
      </c>
      <c r="G49" s="90">
        <v>0</v>
      </c>
      <c r="H49" s="127">
        <f>D49*G49*(100%-C49)</f>
        <v>0</v>
      </c>
      <c r="I49" s="90">
        <v>0</v>
      </c>
      <c r="J49" s="127">
        <f>D49*I49*(100%-C49)</f>
        <v>0</v>
      </c>
      <c r="K49" s="90">
        <v>0</v>
      </c>
      <c r="L49" s="127">
        <f>D49*K49*(100%-C49)</f>
        <v>0</v>
      </c>
      <c r="M49" s="90">
        <v>0</v>
      </c>
      <c r="N49" s="127">
        <f>D49*M49*(100%-C49)</f>
        <v>0</v>
      </c>
      <c r="O49" s="90">
        <v>0</v>
      </c>
      <c r="P49" s="127">
        <f>D49*O49*(100%-C49)</f>
        <v>0</v>
      </c>
      <c r="Q49" s="90">
        <v>0</v>
      </c>
      <c r="R49" s="127">
        <f t="shared" si="29"/>
        <v>0</v>
      </c>
      <c r="S49" s="90">
        <v>0</v>
      </c>
      <c r="T49" s="127">
        <f>D49*S49*(100%-C49)</f>
        <v>0</v>
      </c>
      <c r="U49" s="90">
        <v>0</v>
      </c>
      <c r="V49" s="127">
        <f>D49*U49*(100%-C49)</f>
        <v>0</v>
      </c>
      <c r="W49" s="90">
        <v>0</v>
      </c>
      <c r="X49" s="127">
        <f>D49*W49*(100%-C49)</f>
        <v>0</v>
      </c>
      <c r="Y49" s="90">
        <v>0</v>
      </c>
      <c r="Z49" s="127">
        <f>D49*Y49*(100%-C49)</f>
        <v>0</v>
      </c>
      <c r="AA49" s="90">
        <v>0</v>
      </c>
      <c r="AB49" s="127">
        <f>D49*AA49*(100%-C49)</f>
        <v>0</v>
      </c>
      <c r="AC49" s="127">
        <f t="shared" si="30"/>
        <v>0</v>
      </c>
      <c r="AD49" s="129">
        <v>0</v>
      </c>
      <c r="AE49" s="127">
        <f t="shared" si="31"/>
        <v>0</v>
      </c>
      <c r="AF49" s="129">
        <v>0</v>
      </c>
      <c r="AG49" s="127">
        <f t="shared" si="32"/>
        <v>0</v>
      </c>
      <c r="AH49" s="129">
        <v>0</v>
      </c>
      <c r="AI49" s="127">
        <f t="shared" si="33"/>
        <v>0</v>
      </c>
      <c r="AJ49" s="129">
        <v>0</v>
      </c>
      <c r="AK49" s="127">
        <f t="shared" si="34"/>
        <v>0</v>
      </c>
    </row>
    <row r="50" spans="2:37">
      <c r="B50" s="87" t="s">
        <v>140</v>
      </c>
      <c r="C50" s="88"/>
      <c r="D50" s="91">
        <v>0.01</v>
      </c>
      <c r="E50" s="90">
        <v>0</v>
      </c>
      <c r="F50" s="127">
        <f>D50*E50*(100%-C50)</f>
        <v>0</v>
      </c>
      <c r="G50" s="90">
        <v>0</v>
      </c>
      <c r="H50" s="127">
        <f>D50*G50*(100%-C50)</f>
        <v>0</v>
      </c>
      <c r="I50" s="90">
        <v>0</v>
      </c>
      <c r="J50" s="127">
        <f>D50*I50*(100%-C50)</f>
        <v>0</v>
      </c>
      <c r="K50" s="90">
        <v>0</v>
      </c>
      <c r="L50" s="127">
        <f>D50*K50*(100%-C50)</f>
        <v>0</v>
      </c>
      <c r="M50" s="90">
        <v>0</v>
      </c>
      <c r="N50" s="127">
        <f>D50*M50*(100%-C50)</f>
        <v>0</v>
      </c>
      <c r="O50" s="90">
        <v>0</v>
      </c>
      <c r="P50" s="127">
        <f>D50*O50*(100%-C50)</f>
        <v>0</v>
      </c>
      <c r="Q50" s="90">
        <v>0</v>
      </c>
      <c r="R50" s="127">
        <f t="shared" si="29"/>
        <v>0</v>
      </c>
      <c r="S50" s="90">
        <v>0</v>
      </c>
      <c r="T50" s="127">
        <f>D50*S50*(100%-C50)</f>
        <v>0</v>
      </c>
      <c r="U50" s="90">
        <v>0</v>
      </c>
      <c r="V50" s="127">
        <f>D50*U50*(100%-C50)</f>
        <v>0</v>
      </c>
      <c r="W50" s="90">
        <v>0</v>
      </c>
      <c r="X50" s="127">
        <f>D50*W50*(100%-C50)</f>
        <v>0</v>
      </c>
      <c r="Y50" s="90">
        <v>0</v>
      </c>
      <c r="Z50" s="127">
        <f>D50*Y50*(100%-C50)</f>
        <v>0</v>
      </c>
      <c r="AA50" s="90">
        <v>0</v>
      </c>
      <c r="AB50" s="127">
        <f>D50*AA50*(100%-C50)</f>
        <v>0</v>
      </c>
      <c r="AC50" s="127">
        <f t="shared" si="30"/>
        <v>0</v>
      </c>
      <c r="AD50" s="129">
        <v>0</v>
      </c>
      <c r="AE50" s="127">
        <f t="shared" si="31"/>
        <v>0</v>
      </c>
      <c r="AF50" s="129">
        <v>0</v>
      </c>
      <c r="AG50" s="127">
        <f t="shared" si="32"/>
        <v>0</v>
      </c>
      <c r="AH50" s="129">
        <v>0</v>
      </c>
      <c r="AI50" s="127">
        <f t="shared" si="33"/>
        <v>0</v>
      </c>
      <c r="AJ50" s="129">
        <v>0</v>
      </c>
      <c r="AK50" s="127">
        <f t="shared" si="34"/>
        <v>0</v>
      </c>
    </row>
    <row r="52" spans="2:37">
      <c r="B52" s="93" t="s">
        <v>141</v>
      </c>
      <c r="F52" s="124">
        <f>SUM(F47:F50)</f>
        <v>0</v>
      </c>
      <c r="H52" s="124">
        <f>SUM(H47:H50)</f>
        <v>0</v>
      </c>
      <c r="J52" s="124">
        <f>SUM(J47:J50)</f>
        <v>0</v>
      </c>
      <c r="L52" s="124">
        <f>SUM(L47:L50)</f>
        <v>0</v>
      </c>
      <c r="N52" s="124">
        <f>SUM(N47:N50)</f>
        <v>0</v>
      </c>
      <c r="P52" s="124">
        <f>SUM(P47:P50)</f>
        <v>0</v>
      </c>
      <c r="R52" s="124">
        <f>SUM(R47:R50)</f>
        <v>0</v>
      </c>
      <c r="T52" s="124">
        <f>SUM(T47:T50)</f>
        <v>0</v>
      </c>
      <c r="V52" s="124">
        <f>SUM(V47:V50)</f>
        <v>0</v>
      </c>
      <c r="X52" s="124">
        <f>SUM(X47:X50)</f>
        <v>0</v>
      </c>
      <c r="Z52" s="124">
        <f>SUM(Z47:Z50)</f>
        <v>0</v>
      </c>
      <c r="AB52" s="124">
        <f>SUM(AB47:AB50)</f>
        <v>0</v>
      </c>
      <c r="AC52" s="124">
        <f>SUM(AC47:AC50)</f>
        <v>0</v>
      </c>
      <c r="AE52" s="124">
        <f>SUM(AE47:AE50)</f>
        <v>0</v>
      </c>
      <c r="AG52" s="124">
        <f>SUM(AG47:AG50)</f>
        <v>0</v>
      </c>
      <c r="AI52" s="124">
        <f>SUM(AI47:AI50)</f>
        <v>0</v>
      </c>
      <c r="AK52" s="124">
        <f>SUM(AK47:AK50)</f>
        <v>0</v>
      </c>
    </row>
    <row r="54" spans="2:37">
      <c r="B54" s="8" t="s">
        <v>142</v>
      </c>
      <c r="C54" s="8"/>
      <c r="D54" s="8"/>
      <c r="E54" s="89"/>
      <c r="F54" s="92"/>
      <c r="G54" s="89"/>
      <c r="H54" s="92"/>
      <c r="I54" s="89"/>
      <c r="J54" s="92"/>
      <c r="K54" s="89"/>
      <c r="L54" s="92"/>
      <c r="M54" s="89"/>
      <c r="N54" s="92"/>
      <c r="O54" s="89"/>
      <c r="P54" s="92"/>
      <c r="Q54" s="89"/>
      <c r="R54" s="92"/>
      <c r="S54" s="89"/>
      <c r="T54" s="92"/>
      <c r="U54" s="89"/>
      <c r="V54" s="92"/>
      <c r="W54" s="89"/>
      <c r="X54" s="92"/>
      <c r="Y54" s="89"/>
      <c r="Z54" s="92"/>
      <c r="AA54" s="89"/>
      <c r="AB54" s="92"/>
    </row>
    <row r="55" spans="2:37">
      <c r="B55" s="87" t="s">
        <v>61</v>
      </c>
      <c r="C55" s="88"/>
      <c r="D55" s="91">
        <v>0.01</v>
      </c>
      <c r="E55" s="90">
        <v>0</v>
      </c>
      <c r="F55" s="127">
        <f t="shared" ref="F55:F60" si="35">D55*E55*(100%-C55)</f>
        <v>0</v>
      </c>
      <c r="G55" s="90">
        <v>0</v>
      </c>
      <c r="H55" s="127">
        <f t="shared" ref="H55:H60" si="36">D55*G55*(100%-C55)</f>
        <v>0</v>
      </c>
      <c r="I55" s="90">
        <v>0</v>
      </c>
      <c r="J55" s="127">
        <f t="shared" ref="J55:J60" si="37">D55*I55*(100%-C55)</f>
        <v>0</v>
      </c>
      <c r="K55" s="90">
        <v>0</v>
      </c>
      <c r="L55" s="127">
        <f t="shared" ref="L55:L60" si="38">D55*K55*(100%-C55)</f>
        <v>0</v>
      </c>
      <c r="M55" s="90">
        <v>0</v>
      </c>
      <c r="N55" s="127">
        <f t="shared" ref="N55:N60" si="39">D55*M55*(100%-C55)</f>
        <v>0</v>
      </c>
      <c r="O55" s="90">
        <v>0</v>
      </c>
      <c r="P55" s="127">
        <f t="shared" ref="P55:P60" si="40">D55*O55*(100%-C55)</f>
        <v>0</v>
      </c>
      <c r="Q55" s="90">
        <v>0</v>
      </c>
      <c r="R55" s="127">
        <f>D55*Q55*(100%-C55)</f>
        <v>0</v>
      </c>
      <c r="S55" s="90">
        <v>0</v>
      </c>
      <c r="T55" s="127">
        <f t="shared" ref="T55:T60" si="41">D55*S55*(100%-C55)</f>
        <v>0</v>
      </c>
      <c r="U55" s="90">
        <v>0</v>
      </c>
      <c r="V55" s="127">
        <f t="shared" ref="V55:V60" si="42">D55*U55*(100%-C55)</f>
        <v>0</v>
      </c>
      <c r="W55" s="90">
        <v>0</v>
      </c>
      <c r="X55" s="127">
        <f t="shared" ref="X55:X60" si="43">D55*W55*(100%-C55)</f>
        <v>0</v>
      </c>
      <c r="Y55" s="90">
        <v>0</v>
      </c>
      <c r="Z55" s="127">
        <f t="shared" ref="Z55:Z60" si="44">D55*Y55*(100%-C55)</f>
        <v>0</v>
      </c>
      <c r="AA55" s="90">
        <v>0</v>
      </c>
      <c r="AB55" s="127">
        <f t="shared" ref="AB55:AB60" si="45">D55*AA55*(100%-C55)</f>
        <v>0</v>
      </c>
      <c r="AC55" s="127">
        <f t="shared" ref="AC55:AC61" si="46">SUM(F55,H55,J55,L55,N55,P55,R55,T55,V55,X55,Z55,AB55)</f>
        <v>0</v>
      </c>
      <c r="AD55" s="129">
        <v>0</v>
      </c>
      <c r="AE55" s="127">
        <f>SUM(H55,J55,L55,N55,P55,R55,T55,V55,X55,Z55,AB55,F55)*(AD55+1)</f>
        <v>0</v>
      </c>
      <c r="AF55" s="129">
        <v>0</v>
      </c>
      <c r="AG55" s="127">
        <f t="shared" ref="AG55:AG61" si="47">SUM(H55,J55,L55,N55,P55,R55,T55,V55,X55,Z55,AB55,F55)*(AF55+1)</f>
        <v>0</v>
      </c>
      <c r="AH55" s="129">
        <v>0</v>
      </c>
      <c r="AI55" s="127">
        <f t="shared" ref="AI55:AI61" si="48">SUM(H55,J55,L55,N55,P55,R55,T55,V55,X55,Z55,AB55,F55)*(AH55+1)</f>
        <v>0</v>
      </c>
      <c r="AJ55" s="129">
        <v>0</v>
      </c>
      <c r="AK55" s="127">
        <f>SUM(H55,J55,L55,N55,P55,R55,T55,V55,X55,Z55,AB55,F55)*(AJ55+1)</f>
        <v>0</v>
      </c>
    </row>
    <row r="56" spans="2:37">
      <c r="B56" s="87" t="s">
        <v>143</v>
      </c>
      <c r="C56" s="88"/>
      <c r="D56" s="91">
        <v>0.01</v>
      </c>
      <c r="E56" s="90">
        <v>0</v>
      </c>
      <c r="F56" s="127">
        <f t="shared" si="35"/>
        <v>0</v>
      </c>
      <c r="G56" s="90">
        <v>0</v>
      </c>
      <c r="H56" s="127">
        <f t="shared" si="36"/>
        <v>0</v>
      </c>
      <c r="I56" s="90">
        <v>0</v>
      </c>
      <c r="J56" s="127">
        <f t="shared" si="37"/>
        <v>0</v>
      </c>
      <c r="K56" s="90">
        <v>0</v>
      </c>
      <c r="L56" s="127">
        <f t="shared" si="38"/>
        <v>0</v>
      </c>
      <c r="M56" s="90">
        <v>0</v>
      </c>
      <c r="N56" s="127">
        <f t="shared" si="39"/>
        <v>0</v>
      </c>
      <c r="O56" s="90">
        <v>0</v>
      </c>
      <c r="P56" s="127">
        <f t="shared" si="40"/>
        <v>0</v>
      </c>
      <c r="Q56" s="90">
        <v>0</v>
      </c>
      <c r="R56" s="127">
        <f t="shared" ref="R56:R60" si="49">N56*Q56*(100%-M56)</f>
        <v>0</v>
      </c>
      <c r="S56" s="90">
        <v>0</v>
      </c>
      <c r="T56" s="127">
        <f t="shared" si="41"/>
        <v>0</v>
      </c>
      <c r="U56" s="90">
        <v>0</v>
      </c>
      <c r="V56" s="127">
        <f t="shared" si="42"/>
        <v>0</v>
      </c>
      <c r="W56" s="90">
        <v>0</v>
      </c>
      <c r="X56" s="127">
        <f t="shared" si="43"/>
        <v>0</v>
      </c>
      <c r="Y56" s="90">
        <v>0</v>
      </c>
      <c r="Z56" s="127">
        <f t="shared" si="44"/>
        <v>0</v>
      </c>
      <c r="AA56" s="90">
        <v>0</v>
      </c>
      <c r="AB56" s="127">
        <f t="shared" si="45"/>
        <v>0</v>
      </c>
      <c r="AC56" s="127">
        <f t="shared" si="46"/>
        <v>0</v>
      </c>
      <c r="AD56" s="129">
        <v>0</v>
      </c>
      <c r="AE56" s="127">
        <f t="shared" ref="AE56:AE61" si="50">SUM(H56,J56,L56,N56,P56,R56,T56,V56,X56,Z56,AB56,F56)*(AD56+1)</f>
        <v>0</v>
      </c>
      <c r="AF56" s="129">
        <v>0</v>
      </c>
      <c r="AG56" s="127">
        <f t="shared" si="47"/>
        <v>0</v>
      </c>
      <c r="AH56" s="129">
        <v>0</v>
      </c>
      <c r="AI56" s="127">
        <f t="shared" si="48"/>
        <v>0</v>
      </c>
      <c r="AJ56" s="129">
        <v>0</v>
      </c>
      <c r="AK56" s="127">
        <f t="shared" ref="AK56:AK61" si="51">SUM(H56,J56,L56,N56,P56,R56,T56,V56,X56,Z56,AB56,F56)*(AJ56+1)</f>
        <v>0</v>
      </c>
    </row>
    <row r="57" spans="2:37">
      <c r="B57" s="87" t="s">
        <v>144</v>
      </c>
      <c r="C57" s="88"/>
      <c r="D57" s="91">
        <v>0.01</v>
      </c>
      <c r="E57" s="90">
        <v>0</v>
      </c>
      <c r="F57" s="127">
        <f t="shared" si="35"/>
        <v>0</v>
      </c>
      <c r="G57" s="90">
        <v>0</v>
      </c>
      <c r="H57" s="127">
        <f t="shared" si="36"/>
        <v>0</v>
      </c>
      <c r="I57" s="90">
        <v>0</v>
      </c>
      <c r="J57" s="127">
        <f t="shared" si="37"/>
        <v>0</v>
      </c>
      <c r="K57" s="90">
        <v>0</v>
      </c>
      <c r="L57" s="127">
        <f t="shared" si="38"/>
        <v>0</v>
      </c>
      <c r="M57" s="90">
        <v>0</v>
      </c>
      <c r="N57" s="127">
        <f t="shared" si="39"/>
        <v>0</v>
      </c>
      <c r="O57" s="90">
        <v>0</v>
      </c>
      <c r="P57" s="127">
        <f t="shared" si="40"/>
        <v>0</v>
      </c>
      <c r="Q57" s="90">
        <v>0</v>
      </c>
      <c r="R57" s="127">
        <f t="shared" si="49"/>
        <v>0</v>
      </c>
      <c r="S57" s="90">
        <v>0</v>
      </c>
      <c r="T57" s="127">
        <f t="shared" si="41"/>
        <v>0</v>
      </c>
      <c r="U57" s="90">
        <v>0</v>
      </c>
      <c r="V57" s="127">
        <f t="shared" si="42"/>
        <v>0</v>
      </c>
      <c r="W57" s="90">
        <v>0</v>
      </c>
      <c r="X57" s="127">
        <f t="shared" si="43"/>
        <v>0</v>
      </c>
      <c r="Y57" s="90">
        <v>0</v>
      </c>
      <c r="Z57" s="127">
        <f t="shared" si="44"/>
        <v>0</v>
      </c>
      <c r="AA57" s="90">
        <v>0</v>
      </c>
      <c r="AB57" s="127">
        <f t="shared" si="45"/>
        <v>0</v>
      </c>
      <c r="AC57" s="127">
        <f t="shared" si="46"/>
        <v>0</v>
      </c>
      <c r="AD57" s="129">
        <v>0</v>
      </c>
      <c r="AE57" s="127">
        <f t="shared" si="50"/>
        <v>0</v>
      </c>
      <c r="AF57" s="129">
        <v>0</v>
      </c>
      <c r="AG57" s="127">
        <f t="shared" si="47"/>
        <v>0</v>
      </c>
      <c r="AH57" s="129">
        <v>0</v>
      </c>
      <c r="AI57" s="127">
        <f t="shared" si="48"/>
        <v>0</v>
      </c>
      <c r="AJ57" s="129">
        <v>0</v>
      </c>
      <c r="AK57" s="127">
        <f t="shared" si="51"/>
        <v>0</v>
      </c>
    </row>
    <row r="58" spans="2:37">
      <c r="B58" s="87" t="s">
        <v>145</v>
      </c>
      <c r="C58" s="88"/>
      <c r="D58" s="91">
        <v>0.01</v>
      </c>
      <c r="E58" s="90">
        <v>0</v>
      </c>
      <c r="F58" s="127">
        <f t="shared" si="35"/>
        <v>0</v>
      </c>
      <c r="G58" s="90">
        <v>0</v>
      </c>
      <c r="H58" s="127">
        <f t="shared" si="36"/>
        <v>0</v>
      </c>
      <c r="I58" s="90">
        <v>0</v>
      </c>
      <c r="J58" s="127">
        <f t="shared" si="37"/>
        <v>0</v>
      </c>
      <c r="K58" s="90">
        <v>0</v>
      </c>
      <c r="L58" s="127">
        <f t="shared" si="38"/>
        <v>0</v>
      </c>
      <c r="M58" s="90">
        <v>0</v>
      </c>
      <c r="N58" s="127">
        <f t="shared" si="39"/>
        <v>0</v>
      </c>
      <c r="O58" s="90">
        <v>0</v>
      </c>
      <c r="P58" s="127">
        <f t="shared" si="40"/>
        <v>0</v>
      </c>
      <c r="Q58" s="90">
        <v>0</v>
      </c>
      <c r="R58" s="127">
        <f t="shared" si="49"/>
        <v>0</v>
      </c>
      <c r="S58" s="90">
        <v>0</v>
      </c>
      <c r="T58" s="127">
        <f t="shared" si="41"/>
        <v>0</v>
      </c>
      <c r="U58" s="90">
        <v>0</v>
      </c>
      <c r="V58" s="127">
        <f t="shared" si="42"/>
        <v>0</v>
      </c>
      <c r="W58" s="90">
        <v>0</v>
      </c>
      <c r="X58" s="127">
        <f t="shared" si="43"/>
        <v>0</v>
      </c>
      <c r="Y58" s="90">
        <v>0</v>
      </c>
      <c r="Z58" s="127">
        <f t="shared" si="44"/>
        <v>0</v>
      </c>
      <c r="AA58" s="90">
        <v>0</v>
      </c>
      <c r="AB58" s="127">
        <f t="shared" si="45"/>
        <v>0</v>
      </c>
      <c r="AC58" s="127">
        <f t="shared" si="46"/>
        <v>0</v>
      </c>
      <c r="AD58" s="129">
        <v>0</v>
      </c>
      <c r="AE58" s="127">
        <f t="shared" si="50"/>
        <v>0</v>
      </c>
      <c r="AF58" s="129">
        <v>0</v>
      </c>
      <c r="AG58" s="127">
        <f t="shared" si="47"/>
        <v>0</v>
      </c>
      <c r="AH58" s="129">
        <v>0</v>
      </c>
      <c r="AI58" s="127">
        <f t="shared" si="48"/>
        <v>0</v>
      </c>
      <c r="AJ58" s="129">
        <v>0</v>
      </c>
      <c r="AK58" s="127">
        <f t="shared" si="51"/>
        <v>0</v>
      </c>
    </row>
    <row r="59" spans="2:37">
      <c r="B59" s="87" t="s">
        <v>146</v>
      </c>
      <c r="C59" s="88"/>
      <c r="D59" s="91">
        <v>0.01</v>
      </c>
      <c r="E59" s="90">
        <v>0</v>
      </c>
      <c r="F59" s="127">
        <f t="shared" si="35"/>
        <v>0</v>
      </c>
      <c r="G59" s="90">
        <v>0</v>
      </c>
      <c r="H59" s="127">
        <f t="shared" si="36"/>
        <v>0</v>
      </c>
      <c r="I59" s="90">
        <v>0</v>
      </c>
      <c r="J59" s="127">
        <f t="shared" si="37"/>
        <v>0</v>
      </c>
      <c r="K59" s="90">
        <v>0</v>
      </c>
      <c r="L59" s="127">
        <f t="shared" si="38"/>
        <v>0</v>
      </c>
      <c r="M59" s="90">
        <v>0</v>
      </c>
      <c r="N59" s="127">
        <f t="shared" si="39"/>
        <v>0</v>
      </c>
      <c r="O59" s="90">
        <v>0</v>
      </c>
      <c r="P59" s="127">
        <f t="shared" si="40"/>
        <v>0</v>
      </c>
      <c r="Q59" s="90">
        <v>0</v>
      </c>
      <c r="R59" s="127">
        <f t="shared" si="49"/>
        <v>0</v>
      </c>
      <c r="S59" s="90">
        <v>0</v>
      </c>
      <c r="T59" s="127">
        <f t="shared" si="41"/>
        <v>0</v>
      </c>
      <c r="U59" s="90">
        <v>0</v>
      </c>
      <c r="V59" s="127">
        <f t="shared" si="42"/>
        <v>0</v>
      </c>
      <c r="W59" s="90">
        <v>0</v>
      </c>
      <c r="X59" s="127">
        <f t="shared" si="43"/>
        <v>0</v>
      </c>
      <c r="Y59" s="90">
        <v>0</v>
      </c>
      <c r="Z59" s="127">
        <f t="shared" si="44"/>
        <v>0</v>
      </c>
      <c r="AA59" s="90">
        <v>0</v>
      </c>
      <c r="AB59" s="127">
        <f t="shared" si="45"/>
        <v>0</v>
      </c>
      <c r="AC59" s="127">
        <f t="shared" si="46"/>
        <v>0</v>
      </c>
      <c r="AD59" s="129">
        <v>0</v>
      </c>
      <c r="AE59" s="127">
        <f t="shared" si="50"/>
        <v>0</v>
      </c>
      <c r="AF59" s="129">
        <v>0</v>
      </c>
      <c r="AG59" s="127">
        <f t="shared" si="47"/>
        <v>0</v>
      </c>
      <c r="AH59" s="129">
        <v>0</v>
      </c>
      <c r="AI59" s="127">
        <f t="shared" si="48"/>
        <v>0</v>
      </c>
      <c r="AJ59" s="129">
        <v>0</v>
      </c>
      <c r="AK59" s="127">
        <f t="shared" si="51"/>
        <v>0</v>
      </c>
    </row>
    <row r="60" spans="2:37">
      <c r="B60" s="87" t="s">
        <v>147</v>
      </c>
      <c r="C60" s="88"/>
      <c r="D60" s="91">
        <v>0.01</v>
      </c>
      <c r="E60" s="90">
        <v>0</v>
      </c>
      <c r="F60" s="127">
        <f t="shared" si="35"/>
        <v>0</v>
      </c>
      <c r="G60" s="90">
        <v>0</v>
      </c>
      <c r="H60" s="127">
        <f t="shared" si="36"/>
        <v>0</v>
      </c>
      <c r="I60" s="90">
        <v>0</v>
      </c>
      <c r="J60" s="127">
        <f t="shared" si="37"/>
        <v>0</v>
      </c>
      <c r="K60" s="90">
        <v>0</v>
      </c>
      <c r="L60" s="127">
        <f t="shared" si="38"/>
        <v>0</v>
      </c>
      <c r="M60" s="90">
        <v>0</v>
      </c>
      <c r="N60" s="127">
        <f t="shared" si="39"/>
        <v>0</v>
      </c>
      <c r="O60" s="90">
        <v>0</v>
      </c>
      <c r="P60" s="127">
        <f t="shared" si="40"/>
        <v>0</v>
      </c>
      <c r="Q60" s="90">
        <v>0</v>
      </c>
      <c r="R60" s="127">
        <f t="shared" si="49"/>
        <v>0</v>
      </c>
      <c r="S60" s="90">
        <v>0</v>
      </c>
      <c r="T60" s="127">
        <f t="shared" si="41"/>
        <v>0</v>
      </c>
      <c r="U60" s="90">
        <v>0</v>
      </c>
      <c r="V60" s="127">
        <f t="shared" si="42"/>
        <v>0</v>
      </c>
      <c r="W60" s="90">
        <v>0</v>
      </c>
      <c r="X60" s="127">
        <f t="shared" si="43"/>
        <v>0</v>
      </c>
      <c r="Y60" s="90">
        <v>0</v>
      </c>
      <c r="Z60" s="127">
        <f t="shared" si="44"/>
        <v>0</v>
      </c>
      <c r="AA60" s="90">
        <v>0</v>
      </c>
      <c r="AB60" s="127">
        <f t="shared" si="45"/>
        <v>0</v>
      </c>
      <c r="AC60" s="127">
        <f t="shared" si="46"/>
        <v>0</v>
      </c>
      <c r="AD60" s="129">
        <v>0</v>
      </c>
      <c r="AE60" s="127">
        <f t="shared" si="50"/>
        <v>0</v>
      </c>
      <c r="AF60" s="129">
        <v>0</v>
      </c>
      <c r="AG60" s="127">
        <f t="shared" si="47"/>
        <v>0</v>
      </c>
      <c r="AH60" s="129">
        <v>0</v>
      </c>
      <c r="AI60" s="127">
        <f t="shared" si="48"/>
        <v>0</v>
      </c>
      <c r="AJ60" s="129">
        <v>0</v>
      </c>
      <c r="AK60" s="127">
        <f t="shared" si="51"/>
        <v>0</v>
      </c>
    </row>
    <row r="61" spans="2:37">
      <c r="B61" s="87" t="s">
        <v>148</v>
      </c>
      <c r="C61" s="88"/>
      <c r="D61" s="91">
        <v>0.01</v>
      </c>
      <c r="E61" s="90">
        <v>0</v>
      </c>
      <c r="F61" s="127">
        <f t="shared" ref="F61" si="52">D61*E61*(100%-C61)</f>
        <v>0</v>
      </c>
      <c r="G61" s="90">
        <v>0</v>
      </c>
      <c r="H61" s="127">
        <f t="shared" ref="H61" si="53">D61*G61*(100%-C61)</f>
        <v>0</v>
      </c>
      <c r="I61" s="90">
        <v>0</v>
      </c>
      <c r="J61" s="127">
        <f t="shared" ref="J61" si="54">D61*I61*(100%-C61)</f>
        <v>0</v>
      </c>
      <c r="K61" s="90">
        <v>0</v>
      </c>
      <c r="L61" s="127">
        <f t="shared" ref="L61" si="55">D61*K61*(100%-C61)</f>
        <v>0</v>
      </c>
      <c r="M61" s="90">
        <v>0</v>
      </c>
      <c r="N61" s="127">
        <f t="shared" ref="N61" si="56">D61*M61*(100%-C61)</f>
        <v>0</v>
      </c>
      <c r="O61" s="90">
        <v>0</v>
      </c>
      <c r="P61" s="127">
        <f t="shared" ref="P61" si="57">D61*O61*(100%-C61)</f>
        <v>0</v>
      </c>
      <c r="Q61" s="90">
        <v>0</v>
      </c>
      <c r="R61" s="127">
        <f t="shared" ref="R61" si="58">N61*Q61*(100%-M61)</f>
        <v>0</v>
      </c>
      <c r="S61" s="90">
        <v>0</v>
      </c>
      <c r="T61" s="127">
        <f t="shared" ref="T61" si="59">D61*S61*(100%-C61)</f>
        <v>0</v>
      </c>
      <c r="U61" s="90">
        <v>0</v>
      </c>
      <c r="V61" s="127">
        <f t="shared" ref="V61" si="60">D61*U61*(100%-C61)</f>
        <v>0</v>
      </c>
      <c r="W61" s="90">
        <v>0</v>
      </c>
      <c r="X61" s="127">
        <f t="shared" ref="X61" si="61">D61*W61*(100%-C61)</f>
        <v>0</v>
      </c>
      <c r="Y61" s="90">
        <v>0</v>
      </c>
      <c r="Z61" s="127">
        <f t="shared" ref="Z61" si="62">D61*Y61*(100%-C61)</f>
        <v>0</v>
      </c>
      <c r="AA61" s="90">
        <v>0</v>
      </c>
      <c r="AB61" s="127">
        <f t="shared" ref="AB61" si="63">D61*AA61*(100%-C61)</f>
        <v>0</v>
      </c>
      <c r="AC61" s="127">
        <f t="shared" si="46"/>
        <v>0</v>
      </c>
      <c r="AD61" s="129">
        <v>0</v>
      </c>
      <c r="AE61" s="127">
        <f t="shared" si="50"/>
        <v>0</v>
      </c>
      <c r="AF61" s="129">
        <v>0</v>
      </c>
      <c r="AG61" s="127">
        <f t="shared" si="47"/>
        <v>0</v>
      </c>
      <c r="AH61" s="129">
        <v>0</v>
      </c>
      <c r="AI61" s="127">
        <f t="shared" si="48"/>
        <v>0</v>
      </c>
      <c r="AJ61" s="129">
        <v>0</v>
      </c>
      <c r="AK61" s="127">
        <f t="shared" si="51"/>
        <v>0</v>
      </c>
    </row>
    <row r="63" spans="2:37">
      <c r="B63" s="93" t="s">
        <v>149</v>
      </c>
      <c r="F63" s="94">
        <f>SUM(F55:F61)</f>
        <v>0</v>
      </c>
      <c r="H63" s="94">
        <f>SUM(H55:H61)</f>
        <v>0</v>
      </c>
      <c r="J63" s="94">
        <f>SUM(J55:J61)</f>
        <v>0</v>
      </c>
      <c r="L63" s="94">
        <f>SUM(L55:L61)</f>
        <v>0</v>
      </c>
      <c r="N63" s="94">
        <f>SUM(N55:N61)</f>
        <v>0</v>
      </c>
      <c r="P63" s="94">
        <f>SUM(P55:P61)</f>
        <v>0</v>
      </c>
      <c r="R63" s="94">
        <f>SUM(R55:R61)</f>
        <v>0</v>
      </c>
      <c r="T63" s="94">
        <f>SUM(T55:T61)</f>
        <v>0</v>
      </c>
      <c r="V63" s="94">
        <f>SUM(V55:V61)</f>
        <v>0</v>
      </c>
      <c r="X63" s="94">
        <f>SUM(X55:X61)</f>
        <v>0</v>
      </c>
      <c r="Z63" s="94">
        <f>SUM(Z55:Z61)</f>
        <v>0</v>
      </c>
      <c r="AB63" s="94">
        <f>SUM(AB55:AB61)</f>
        <v>0</v>
      </c>
      <c r="AC63" s="124">
        <f>SUM(AC55:AC61)</f>
        <v>0</v>
      </c>
      <c r="AE63" s="124">
        <f>SUM(AE55:AE61)</f>
        <v>0</v>
      </c>
      <c r="AG63" s="124">
        <f>SUM(AG55:AG61)</f>
        <v>0</v>
      </c>
      <c r="AI63" s="124">
        <f>SUM(AI55:AI61)</f>
        <v>0</v>
      </c>
      <c r="AK63" s="124">
        <f>SUM(AK55:AK61)</f>
        <v>0</v>
      </c>
    </row>
    <row r="65" spans="2:6">
      <c r="B65" s="93" t="s">
        <v>150</v>
      </c>
      <c r="F65" s="94">
        <f>SUM(AC27,AC35,AC44,AC52,AC63)</f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79BF-10CB-4B42-B2AD-F7036BCBD974}">
  <dimension ref="B2:AL31"/>
  <sheetViews>
    <sheetView zoomScaleNormal="100" workbookViewId="0">
      <selection activeCell="G9" sqref="G9"/>
    </sheetView>
  </sheetViews>
  <sheetFormatPr baseColWidth="10" defaultColWidth="11.1640625" defaultRowHeight="14" outlineLevelRow="1" outlineLevelCol="1"/>
  <cols>
    <col min="1" max="1" width="3.5" customWidth="1"/>
    <col min="2" max="2" width="36.6640625" customWidth="1"/>
    <col min="3" max="5" width="11.83203125" customWidth="1"/>
    <col min="6" max="29" width="11.1640625" outlineLevel="1"/>
  </cols>
  <sheetData>
    <row r="2" spans="2:38" ht="18">
      <c r="B2" s="7" t="s">
        <v>25</v>
      </c>
      <c r="C2" s="7"/>
      <c r="D2" s="7"/>
      <c r="E2" s="7"/>
    </row>
    <row r="3" spans="2:38" ht="15" thickBot="1"/>
    <row r="4" spans="2:38" outlineLevel="1">
      <c r="B4" s="62" t="s">
        <v>151</v>
      </c>
      <c r="C4" s="46"/>
      <c r="D4" s="46"/>
      <c r="E4" s="46"/>
      <c r="F4" s="46"/>
      <c r="G4" s="46"/>
      <c r="H4" s="46"/>
      <c r="I4" s="46"/>
      <c r="J4" s="46"/>
      <c r="K4" s="47"/>
    </row>
    <row r="5" spans="2:38" outlineLevel="1">
      <c r="B5" s="48" t="s">
        <v>152</v>
      </c>
      <c r="C5" s="86"/>
      <c r="D5" s="86"/>
      <c r="E5" s="86"/>
      <c r="F5" s="17"/>
      <c r="G5" s="17"/>
      <c r="H5" s="17"/>
      <c r="I5" s="17"/>
      <c r="J5" s="17"/>
      <c r="K5" s="49"/>
    </row>
    <row r="6" spans="2:38" outlineLevel="1">
      <c r="B6" s="48" t="s">
        <v>153</v>
      </c>
      <c r="C6" s="85"/>
      <c r="D6" s="85"/>
      <c r="E6" s="85"/>
      <c r="F6" s="17"/>
      <c r="G6" s="17"/>
      <c r="H6" s="17"/>
      <c r="I6" s="17"/>
      <c r="J6" s="17"/>
      <c r="K6" s="49"/>
    </row>
    <row r="7" spans="2:38" outlineLevel="1">
      <c r="B7" s="48" t="s">
        <v>154</v>
      </c>
      <c r="C7" s="86"/>
      <c r="D7" s="86"/>
      <c r="E7" s="86"/>
      <c r="F7" s="17"/>
      <c r="G7" s="17"/>
      <c r="H7" s="17"/>
      <c r="I7" s="17"/>
      <c r="J7" s="17"/>
      <c r="K7" s="49"/>
    </row>
    <row r="8" spans="2:38" outlineLevel="1">
      <c r="B8" s="48" t="s">
        <v>98</v>
      </c>
      <c r="C8" s="86"/>
      <c r="D8" s="86"/>
      <c r="E8" s="86"/>
      <c r="F8" s="17"/>
      <c r="G8" s="17"/>
      <c r="H8" s="17"/>
      <c r="I8" s="17"/>
      <c r="J8" s="17"/>
      <c r="K8" s="49"/>
    </row>
    <row r="9" spans="2:38" outlineLevel="1">
      <c r="B9" s="48" t="s">
        <v>155</v>
      </c>
      <c r="C9" s="85"/>
      <c r="D9" s="85"/>
      <c r="E9" s="85"/>
      <c r="F9" s="17"/>
      <c r="G9" s="17"/>
      <c r="H9" s="17"/>
      <c r="I9" s="17"/>
      <c r="J9" s="17"/>
      <c r="K9" s="49"/>
    </row>
    <row r="10" spans="2:38" outlineLevel="1">
      <c r="B10" s="48" t="s">
        <v>156</v>
      </c>
      <c r="C10" s="85"/>
      <c r="D10" s="85"/>
      <c r="E10" s="85"/>
      <c r="F10" s="17"/>
      <c r="G10" s="17"/>
      <c r="H10" s="17"/>
      <c r="I10" s="17"/>
      <c r="J10" s="17"/>
      <c r="K10" s="49"/>
    </row>
    <row r="11" spans="2:38" outlineLevel="1">
      <c r="B11" s="50"/>
      <c r="C11" s="85"/>
      <c r="D11" s="85"/>
      <c r="E11" s="85"/>
      <c r="F11" s="17"/>
      <c r="G11" s="17"/>
      <c r="H11" s="17"/>
      <c r="I11" s="17"/>
      <c r="J11" s="17"/>
      <c r="K11" s="49"/>
    </row>
    <row r="12" spans="2:38" ht="15" outlineLevel="1" thickBot="1">
      <c r="B12" s="52"/>
      <c r="C12" s="53"/>
      <c r="D12" s="53"/>
      <c r="E12" s="53"/>
      <c r="F12" s="53"/>
      <c r="G12" s="53"/>
      <c r="H12" s="53"/>
      <c r="I12" s="53"/>
      <c r="J12" s="53"/>
      <c r="K12" s="54"/>
    </row>
    <row r="14" spans="2:38" ht="15">
      <c r="B14" s="20"/>
      <c r="C14" s="20"/>
      <c r="D14" s="20"/>
      <c r="E14" s="20"/>
      <c r="F14" s="20"/>
      <c r="G14" s="20"/>
      <c r="H14" s="20"/>
      <c r="I14" s="20"/>
      <c r="J14" s="20"/>
      <c r="K14" s="20"/>
      <c r="AD14" s="125" t="s">
        <v>100</v>
      </c>
      <c r="AF14" s="125" t="s">
        <v>100</v>
      </c>
      <c r="AH14" s="125" t="s">
        <v>100</v>
      </c>
      <c r="AJ14" s="125" t="s">
        <v>100</v>
      </c>
      <c r="AL14" s="125" t="s">
        <v>100</v>
      </c>
    </row>
    <row r="15" spans="2:38" ht="28">
      <c r="B15" s="111" t="s">
        <v>157</v>
      </c>
      <c r="C15" s="111" t="s">
        <v>158</v>
      </c>
      <c r="D15" s="111" t="s">
        <v>159</v>
      </c>
      <c r="E15" s="111" t="s">
        <v>160</v>
      </c>
      <c r="F15" s="122" t="s">
        <v>161</v>
      </c>
      <c r="G15" s="123" t="s">
        <v>105</v>
      </c>
      <c r="H15" s="122" t="s">
        <v>161</v>
      </c>
      <c r="I15" s="123" t="s">
        <v>106</v>
      </c>
      <c r="J15" s="122" t="s">
        <v>161</v>
      </c>
      <c r="K15" s="123" t="s">
        <v>107</v>
      </c>
      <c r="L15" s="122" t="s">
        <v>161</v>
      </c>
      <c r="M15" s="123" t="s">
        <v>108</v>
      </c>
      <c r="N15" s="122" t="s">
        <v>161</v>
      </c>
      <c r="O15" s="123" t="s">
        <v>109</v>
      </c>
      <c r="P15" s="122" t="s">
        <v>161</v>
      </c>
      <c r="Q15" s="123" t="s">
        <v>110</v>
      </c>
      <c r="R15" s="122" t="s">
        <v>161</v>
      </c>
      <c r="S15" s="123" t="s">
        <v>111</v>
      </c>
      <c r="T15" s="122" t="s">
        <v>161</v>
      </c>
      <c r="U15" s="123" t="s">
        <v>112</v>
      </c>
      <c r="V15" s="122" t="s">
        <v>161</v>
      </c>
      <c r="W15" s="123" t="s">
        <v>113</v>
      </c>
      <c r="X15" s="122" t="s">
        <v>161</v>
      </c>
      <c r="Y15" s="123" t="s">
        <v>114</v>
      </c>
      <c r="Z15" s="122" t="s">
        <v>161</v>
      </c>
      <c r="AA15" s="123" t="s">
        <v>115</v>
      </c>
      <c r="AB15" s="122" t="s">
        <v>161</v>
      </c>
      <c r="AC15" s="123" t="s">
        <v>116</v>
      </c>
      <c r="AD15" s="123">
        <f ca="1">YEAR(TODAY())</f>
        <v>2024</v>
      </c>
      <c r="AE15" s="123" t="s">
        <v>117</v>
      </c>
      <c r="AF15" s="123">
        <f ca="1">AD15+1</f>
        <v>2025</v>
      </c>
      <c r="AG15" s="123" t="s">
        <v>117</v>
      </c>
      <c r="AH15" s="123">
        <f ca="1">AF15+1</f>
        <v>2026</v>
      </c>
      <c r="AI15" s="123" t="s">
        <v>117</v>
      </c>
      <c r="AJ15" s="123">
        <f ca="1">AH15+1</f>
        <v>2027</v>
      </c>
      <c r="AK15" s="123" t="s">
        <v>117</v>
      </c>
      <c r="AL15" s="123">
        <f ca="1">AJ15+1</f>
        <v>2028</v>
      </c>
    </row>
    <row r="16" spans="2:38">
      <c r="B16" s="87" t="s">
        <v>162</v>
      </c>
      <c r="C16" s="88">
        <v>0.01</v>
      </c>
      <c r="D16" s="88"/>
      <c r="E16" s="114">
        <v>0</v>
      </c>
      <c r="F16" s="90">
        <v>0</v>
      </c>
      <c r="G16" s="127">
        <f>E16*F16*(100%-C16)</f>
        <v>0</v>
      </c>
      <c r="H16" s="90">
        <v>0</v>
      </c>
      <c r="I16" s="127">
        <f>E16*H16*(100%-C16)</f>
        <v>0</v>
      </c>
      <c r="J16" s="90">
        <v>0</v>
      </c>
      <c r="K16" s="127">
        <f>E16*J16*(100%-C16)</f>
        <v>0</v>
      </c>
      <c r="L16" s="90">
        <v>0</v>
      </c>
      <c r="M16" s="127">
        <f>E16*L16*(100%-C16)</f>
        <v>0</v>
      </c>
      <c r="N16" s="90">
        <v>0</v>
      </c>
      <c r="O16" s="127">
        <f>E16*N16*(100%-C16)</f>
        <v>0</v>
      </c>
      <c r="P16" s="90">
        <v>0</v>
      </c>
      <c r="Q16" s="127">
        <f>E16*P16*(100%-C16)</f>
        <v>0</v>
      </c>
      <c r="R16" s="90">
        <v>0</v>
      </c>
      <c r="S16" s="127">
        <f>E16*R16*(100%-C16)</f>
        <v>0</v>
      </c>
      <c r="T16" s="90">
        <v>0</v>
      </c>
      <c r="U16" s="127">
        <f>E16*T16*(100%-C16)</f>
        <v>0</v>
      </c>
      <c r="V16" s="90">
        <v>0</v>
      </c>
      <c r="W16" s="127">
        <f>E16*V16*(100%-C16)</f>
        <v>0</v>
      </c>
      <c r="X16" s="90">
        <v>0</v>
      </c>
      <c r="Y16" s="127">
        <f>E16*X16*(100%-C16)</f>
        <v>0</v>
      </c>
      <c r="Z16" s="90">
        <v>0</v>
      </c>
      <c r="AA16" s="127">
        <f>E16*Z16*(100%-C16)</f>
        <v>0</v>
      </c>
      <c r="AB16" s="90">
        <v>0</v>
      </c>
      <c r="AC16" s="127">
        <f>E16*AB16*(100%-C16)</f>
        <v>0</v>
      </c>
      <c r="AD16" s="127">
        <f>SUM(G16,I16,K16,M16,O16,Q16,S16,U16,W16,Y16,AA16,AC16)</f>
        <v>0</v>
      </c>
      <c r="AE16" s="129">
        <v>0</v>
      </c>
      <c r="AF16" s="127">
        <f>SUM(I16,K16,M16,O16,Q16,S16,U16,W16,Y16,AA16,AC16,G16)*(AE16+1)</f>
        <v>0</v>
      </c>
      <c r="AG16" s="129">
        <f>I16*AF16*(100%-G16)</f>
        <v>0</v>
      </c>
      <c r="AH16" s="127">
        <f>SUM(I16,K16,M16,O16,Q16,S16,U16,W16,Y16,AA16,AC16,G16)*(AG16+1)</f>
        <v>0</v>
      </c>
      <c r="AI16" s="129">
        <f>K16*AH16*(100%-I16)</f>
        <v>0</v>
      </c>
      <c r="AJ16" s="127">
        <f>SUM(I16,K16,M16,O16,Q16,S16,U16,W16,Y16,AA16,AC16,G16)*(AI16+1)</f>
        <v>0</v>
      </c>
      <c r="AK16" s="129">
        <f>M16*AJ16*(100%-K16)</f>
        <v>0</v>
      </c>
      <c r="AL16" s="127">
        <f>SUM(I16,K16,M16,O16,Q16,S16,U16,W16,Y16,AA16,AC16,G16)*(AK16+1)</f>
        <v>0</v>
      </c>
    </row>
    <row r="17" spans="2:38">
      <c r="B17" s="87" t="s">
        <v>163</v>
      </c>
      <c r="C17" s="88">
        <v>0.01</v>
      </c>
      <c r="D17" s="88"/>
      <c r="E17" s="114">
        <v>0</v>
      </c>
      <c r="F17" s="90">
        <v>0</v>
      </c>
      <c r="G17" s="127">
        <f t="shared" ref="G17:G25" si="0">E17*F17*(100%-C17)</f>
        <v>0</v>
      </c>
      <c r="H17" s="90">
        <v>0</v>
      </c>
      <c r="I17" s="127">
        <f>E17*H17*(100%-C17)</f>
        <v>0</v>
      </c>
      <c r="J17" s="90">
        <v>0</v>
      </c>
      <c r="K17" s="127">
        <f t="shared" ref="K17:K25" si="1">E17*J17*(100%-C17)</f>
        <v>0</v>
      </c>
      <c r="L17" s="90">
        <v>0</v>
      </c>
      <c r="M17" s="127">
        <f t="shared" ref="M17:M25" si="2">E17*L17*(100%-C17)</f>
        <v>0</v>
      </c>
      <c r="N17" s="90">
        <v>0</v>
      </c>
      <c r="O17" s="127">
        <f t="shared" ref="O17:O24" si="3">E17*N17*(100%-C17)</f>
        <v>0</v>
      </c>
      <c r="P17" s="90">
        <v>0</v>
      </c>
      <c r="Q17" s="127">
        <f t="shared" ref="Q17:Q25" si="4">E17*P17*(100%-C17)</f>
        <v>0</v>
      </c>
      <c r="R17" s="90">
        <v>0</v>
      </c>
      <c r="S17" s="127">
        <f t="shared" ref="S17:S25" si="5">O17*R17*(100%-N17)</f>
        <v>0</v>
      </c>
      <c r="T17" s="90">
        <v>0</v>
      </c>
      <c r="U17" s="127">
        <f t="shared" ref="U17:U25" si="6">E17*T17*(100%-C17)</f>
        <v>0</v>
      </c>
      <c r="V17" s="90">
        <v>0</v>
      </c>
      <c r="W17" s="127">
        <f t="shared" ref="W17:W24" si="7">E17*V17*(100%-C17)</f>
        <v>0</v>
      </c>
      <c r="X17" s="90">
        <v>0</v>
      </c>
      <c r="Y17" s="127">
        <f t="shared" ref="Y17:Y25" si="8">E17*X17*(100%-C17)</f>
        <v>0</v>
      </c>
      <c r="Z17" s="90">
        <v>0</v>
      </c>
      <c r="AA17" s="127">
        <f t="shared" ref="AA17:AA25" si="9">E17*Z17*(100%-C17)</f>
        <v>0</v>
      </c>
      <c r="AB17" s="90">
        <v>0</v>
      </c>
      <c r="AC17" s="127">
        <f t="shared" ref="AC17:AC25" si="10">E17*AB17*(100%-C17)</f>
        <v>0</v>
      </c>
      <c r="AD17" s="127">
        <f t="shared" ref="AD17:AD25" si="11">SUM(G17,I17,K17,M17,O17,Q17,S17,U17,W17,Y17,AA17,AC17)</f>
        <v>0</v>
      </c>
      <c r="AE17" s="129">
        <f t="shared" ref="AE17:AE25" si="12">G17*AD17*(100%-E17)</f>
        <v>0</v>
      </c>
      <c r="AF17" s="127">
        <f t="shared" ref="AF17:AF25" si="13">SUM(I17,K17,M17,O17,Q17,S17,U17,W17,Y17,AA17,AC17,G17)*(AE17+1)</f>
        <v>0</v>
      </c>
      <c r="AG17" s="129">
        <f t="shared" ref="AG17:AG25" si="14">I17*AF17*(100%-G17)</f>
        <v>0</v>
      </c>
      <c r="AH17" s="127">
        <f>SUM(I17,K17,M17,O17,Q17,S17,U17,W17,Y17,AA17,AC17,G17)*(AG17+1)</f>
        <v>0</v>
      </c>
      <c r="AI17" s="129">
        <f t="shared" ref="AI17:AI25" si="15">K17*AH17*(100%-I17)</f>
        <v>0</v>
      </c>
      <c r="AJ17" s="127">
        <f t="shared" ref="AJ17:AJ25" si="16">SUM(I17,K17,M17,O17,Q17,S17,U17,W17,Y17,AA17,AC17,G17)*(AI17+1)</f>
        <v>0</v>
      </c>
      <c r="AK17" s="129">
        <f t="shared" ref="AK17:AK25" si="17">M17*AJ17*(100%-K17)</f>
        <v>0</v>
      </c>
      <c r="AL17" s="127">
        <f t="shared" ref="AL17:AL25" si="18">SUM(I17,K17,M17,O17,Q17,S17,U17,W17,Y17,AA17,AC17,G17)*(AE17+1)</f>
        <v>0</v>
      </c>
    </row>
    <row r="18" spans="2:38">
      <c r="B18" s="87" t="s">
        <v>164</v>
      </c>
      <c r="C18" s="88">
        <v>0.01</v>
      </c>
      <c r="D18" s="88"/>
      <c r="E18" s="114">
        <v>0</v>
      </c>
      <c r="F18" s="90">
        <v>0</v>
      </c>
      <c r="G18" s="127">
        <f t="shared" si="0"/>
        <v>0</v>
      </c>
      <c r="H18" s="90">
        <v>0</v>
      </c>
      <c r="I18" s="127">
        <f t="shared" ref="I18:I25" si="19">E18*H18*(100%-C18)</f>
        <v>0</v>
      </c>
      <c r="J18" s="90">
        <v>0</v>
      </c>
      <c r="K18" s="127">
        <f t="shared" si="1"/>
        <v>0</v>
      </c>
      <c r="L18" s="90">
        <v>0</v>
      </c>
      <c r="M18" s="127">
        <f t="shared" si="2"/>
        <v>0</v>
      </c>
      <c r="N18" s="90">
        <v>0</v>
      </c>
      <c r="O18" s="127">
        <f t="shared" si="3"/>
        <v>0</v>
      </c>
      <c r="P18" s="90">
        <v>0</v>
      </c>
      <c r="Q18" s="127">
        <f t="shared" si="4"/>
        <v>0</v>
      </c>
      <c r="R18" s="90">
        <v>0</v>
      </c>
      <c r="S18" s="127">
        <f t="shared" si="5"/>
        <v>0</v>
      </c>
      <c r="T18" s="90">
        <v>0</v>
      </c>
      <c r="U18" s="127">
        <f t="shared" si="6"/>
        <v>0</v>
      </c>
      <c r="V18" s="90">
        <v>0</v>
      </c>
      <c r="W18" s="127">
        <f t="shared" si="7"/>
        <v>0</v>
      </c>
      <c r="X18" s="90">
        <v>0</v>
      </c>
      <c r="Y18" s="127">
        <f t="shared" si="8"/>
        <v>0</v>
      </c>
      <c r="Z18" s="90">
        <v>0</v>
      </c>
      <c r="AA18" s="127">
        <f t="shared" si="9"/>
        <v>0</v>
      </c>
      <c r="AB18" s="90">
        <v>0</v>
      </c>
      <c r="AC18" s="127">
        <f t="shared" si="10"/>
        <v>0</v>
      </c>
      <c r="AD18" s="127">
        <f t="shared" si="11"/>
        <v>0</v>
      </c>
      <c r="AE18" s="129">
        <f t="shared" si="12"/>
        <v>0</v>
      </c>
      <c r="AF18" s="127">
        <f t="shared" si="13"/>
        <v>0</v>
      </c>
      <c r="AG18" s="129">
        <f t="shared" si="14"/>
        <v>0</v>
      </c>
      <c r="AH18" s="127">
        <f t="shared" ref="AH18:AH25" si="20">SUM(I18,K18,M18,O18,Q18,S18,U18,W18,Y18,AA18,AC18,G18)*(AG18+1)</f>
        <v>0</v>
      </c>
      <c r="AI18" s="129">
        <f t="shared" si="15"/>
        <v>0</v>
      </c>
      <c r="AJ18" s="127">
        <f t="shared" si="16"/>
        <v>0</v>
      </c>
      <c r="AK18" s="129">
        <f t="shared" si="17"/>
        <v>0</v>
      </c>
      <c r="AL18" s="127">
        <f t="shared" si="18"/>
        <v>0</v>
      </c>
    </row>
    <row r="19" spans="2:38">
      <c r="B19" s="87" t="s">
        <v>165</v>
      </c>
      <c r="C19" s="88">
        <v>0.01</v>
      </c>
      <c r="D19" s="88"/>
      <c r="E19" s="114">
        <v>0</v>
      </c>
      <c r="F19" s="90">
        <v>0</v>
      </c>
      <c r="G19" s="127">
        <f t="shared" si="0"/>
        <v>0</v>
      </c>
      <c r="H19" s="90">
        <v>0</v>
      </c>
      <c r="I19" s="127">
        <f t="shared" si="19"/>
        <v>0</v>
      </c>
      <c r="J19" s="90">
        <v>0</v>
      </c>
      <c r="K19" s="127">
        <f t="shared" si="1"/>
        <v>0</v>
      </c>
      <c r="L19" s="90">
        <v>0</v>
      </c>
      <c r="M19" s="127">
        <f t="shared" si="2"/>
        <v>0</v>
      </c>
      <c r="N19" s="90">
        <v>0</v>
      </c>
      <c r="O19" s="127">
        <f t="shared" si="3"/>
        <v>0</v>
      </c>
      <c r="P19" s="90">
        <v>0</v>
      </c>
      <c r="Q19" s="127">
        <f t="shared" si="4"/>
        <v>0</v>
      </c>
      <c r="R19" s="90">
        <v>0</v>
      </c>
      <c r="S19" s="127">
        <f t="shared" si="5"/>
        <v>0</v>
      </c>
      <c r="T19" s="90">
        <v>0</v>
      </c>
      <c r="U19" s="127">
        <f t="shared" si="6"/>
        <v>0</v>
      </c>
      <c r="V19" s="90">
        <v>0</v>
      </c>
      <c r="W19" s="127">
        <f t="shared" si="7"/>
        <v>0</v>
      </c>
      <c r="X19" s="90">
        <v>0</v>
      </c>
      <c r="Y19" s="127">
        <f t="shared" si="8"/>
        <v>0</v>
      </c>
      <c r="Z19" s="90">
        <v>0</v>
      </c>
      <c r="AA19" s="127">
        <f t="shared" si="9"/>
        <v>0</v>
      </c>
      <c r="AB19" s="90">
        <v>0</v>
      </c>
      <c r="AC19" s="127">
        <f t="shared" si="10"/>
        <v>0</v>
      </c>
      <c r="AD19" s="127">
        <f t="shared" si="11"/>
        <v>0</v>
      </c>
      <c r="AE19" s="129">
        <f t="shared" si="12"/>
        <v>0</v>
      </c>
      <c r="AF19" s="127">
        <f t="shared" si="13"/>
        <v>0</v>
      </c>
      <c r="AG19" s="129">
        <f t="shared" si="14"/>
        <v>0</v>
      </c>
      <c r="AH19" s="127">
        <f t="shared" si="20"/>
        <v>0</v>
      </c>
      <c r="AI19" s="129">
        <f t="shared" si="15"/>
        <v>0</v>
      </c>
      <c r="AJ19" s="127">
        <f t="shared" si="16"/>
        <v>0</v>
      </c>
      <c r="AK19" s="129">
        <f t="shared" si="17"/>
        <v>0</v>
      </c>
      <c r="AL19" s="127">
        <f t="shared" si="18"/>
        <v>0</v>
      </c>
    </row>
    <row r="20" spans="2:38">
      <c r="B20" s="87" t="s">
        <v>166</v>
      </c>
      <c r="C20" s="88">
        <v>0.01</v>
      </c>
      <c r="D20" s="88"/>
      <c r="E20" s="114">
        <v>0</v>
      </c>
      <c r="F20" s="90">
        <v>0</v>
      </c>
      <c r="G20" s="127">
        <f t="shared" si="0"/>
        <v>0</v>
      </c>
      <c r="H20" s="90">
        <v>0</v>
      </c>
      <c r="I20" s="127">
        <f t="shared" si="19"/>
        <v>0</v>
      </c>
      <c r="J20" s="90">
        <v>0</v>
      </c>
      <c r="K20" s="127">
        <f t="shared" si="1"/>
        <v>0</v>
      </c>
      <c r="L20" s="90">
        <v>0</v>
      </c>
      <c r="M20" s="127">
        <f t="shared" si="2"/>
        <v>0</v>
      </c>
      <c r="N20" s="90">
        <v>0</v>
      </c>
      <c r="O20" s="127">
        <f t="shared" si="3"/>
        <v>0</v>
      </c>
      <c r="P20" s="90">
        <v>0</v>
      </c>
      <c r="Q20" s="127">
        <f t="shared" si="4"/>
        <v>0</v>
      </c>
      <c r="R20" s="90">
        <v>0</v>
      </c>
      <c r="S20" s="127">
        <f t="shared" si="5"/>
        <v>0</v>
      </c>
      <c r="T20" s="90">
        <v>0</v>
      </c>
      <c r="U20" s="127">
        <f t="shared" si="6"/>
        <v>0</v>
      </c>
      <c r="V20" s="90">
        <v>0</v>
      </c>
      <c r="W20" s="127">
        <f t="shared" si="7"/>
        <v>0</v>
      </c>
      <c r="X20" s="90">
        <v>0</v>
      </c>
      <c r="Y20" s="127">
        <f t="shared" si="8"/>
        <v>0</v>
      </c>
      <c r="Z20" s="90">
        <v>0</v>
      </c>
      <c r="AA20" s="127">
        <f t="shared" si="9"/>
        <v>0</v>
      </c>
      <c r="AB20" s="90">
        <v>0</v>
      </c>
      <c r="AC20" s="127">
        <f t="shared" si="10"/>
        <v>0</v>
      </c>
      <c r="AD20" s="127">
        <f t="shared" si="11"/>
        <v>0</v>
      </c>
      <c r="AE20" s="129">
        <f t="shared" si="12"/>
        <v>0</v>
      </c>
      <c r="AF20" s="127">
        <f t="shared" si="13"/>
        <v>0</v>
      </c>
      <c r="AG20" s="129">
        <f t="shared" si="14"/>
        <v>0</v>
      </c>
      <c r="AH20" s="127">
        <f t="shared" si="20"/>
        <v>0</v>
      </c>
      <c r="AI20" s="129">
        <f t="shared" si="15"/>
        <v>0</v>
      </c>
      <c r="AJ20" s="127">
        <f t="shared" si="16"/>
        <v>0</v>
      </c>
      <c r="AK20" s="129">
        <f t="shared" si="17"/>
        <v>0</v>
      </c>
      <c r="AL20" s="127">
        <f t="shared" si="18"/>
        <v>0</v>
      </c>
    </row>
    <row r="21" spans="2:38">
      <c r="B21" s="87" t="s">
        <v>167</v>
      </c>
      <c r="C21" s="88">
        <v>0.01</v>
      </c>
      <c r="D21" s="88"/>
      <c r="E21" s="114">
        <v>0</v>
      </c>
      <c r="F21" s="90">
        <v>0</v>
      </c>
      <c r="G21" s="127">
        <f t="shared" si="0"/>
        <v>0</v>
      </c>
      <c r="H21" s="90">
        <v>0</v>
      </c>
      <c r="I21" s="127">
        <f t="shared" si="19"/>
        <v>0</v>
      </c>
      <c r="J21" s="90">
        <v>0</v>
      </c>
      <c r="K21" s="127">
        <f t="shared" si="1"/>
        <v>0</v>
      </c>
      <c r="L21" s="90">
        <v>0</v>
      </c>
      <c r="M21" s="127">
        <f t="shared" si="2"/>
        <v>0</v>
      </c>
      <c r="N21" s="90">
        <v>0</v>
      </c>
      <c r="O21" s="127">
        <f t="shared" si="3"/>
        <v>0</v>
      </c>
      <c r="P21" s="90">
        <v>0</v>
      </c>
      <c r="Q21" s="127">
        <f t="shared" si="4"/>
        <v>0</v>
      </c>
      <c r="R21" s="90">
        <v>0</v>
      </c>
      <c r="S21" s="127">
        <f t="shared" si="5"/>
        <v>0</v>
      </c>
      <c r="T21" s="90">
        <v>0</v>
      </c>
      <c r="U21" s="127">
        <f t="shared" si="6"/>
        <v>0</v>
      </c>
      <c r="V21" s="90">
        <v>0</v>
      </c>
      <c r="W21" s="127">
        <f t="shared" si="7"/>
        <v>0</v>
      </c>
      <c r="X21" s="90">
        <v>0</v>
      </c>
      <c r="Y21" s="127">
        <f t="shared" si="8"/>
        <v>0</v>
      </c>
      <c r="Z21" s="90">
        <v>0</v>
      </c>
      <c r="AA21" s="127">
        <f t="shared" si="9"/>
        <v>0</v>
      </c>
      <c r="AB21" s="90">
        <v>0</v>
      </c>
      <c r="AC21" s="127">
        <f t="shared" si="10"/>
        <v>0</v>
      </c>
      <c r="AD21" s="127">
        <f t="shared" si="11"/>
        <v>0</v>
      </c>
      <c r="AE21" s="129">
        <f t="shared" si="12"/>
        <v>0</v>
      </c>
      <c r="AF21" s="127">
        <f t="shared" si="13"/>
        <v>0</v>
      </c>
      <c r="AG21" s="129">
        <f t="shared" si="14"/>
        <v>0</v>
      </c>
      <c r="AH21" s="127">
        <f t="shared" si="20"/>
        <v>0</v>
      </c>
      <c r="AI21" s="129">
        <f t="shared" si="15"/>
        <v>0</v>
      </c>
      <c r="AJ21" s="127">
        <f t="shared" si="16"/>
        <v>0</v>
      </c>
      <c r="AK21" s="129">
        <f t="shared" si="17"/>
        <v>0</v>
      </c>
      <c r="AL21" s="127">
        <f t="shared" si="18"/>
        <v>0</v>
      </c>
    </row>
    <row r="22" spans="2:38">
      <c r="B22" s="87" t="s">
        <v>168</v>
      </c>
      <c r="C22" s="88">
        <v>0.01</v>
      </c>
      <c r="D22" s="88"/>
      <c r="E22" s="114">
        <v>0</v>
      </c>
      <c r="F22" s="90">
        <v>0</v>
      </c>
      <c r="G22" s="127">
        <f t="shared" si="0"/>
        <v>0</v>
      </c>
      <c r="H22" s="90">
        <v>0</v>
      </c>
      <c r="I22" s="127">
        <f t="shared" si="19"/>
        <v>0</v>
      </c>
      <c r="J22" s="90">
        <v>0</v>
      </c>
      <c r="K22" s="127">
        <f t="shared" si="1"/>
        <v>0</v>
      </c>
      <c r="L22" s="90">
        <v>0</v>
      </c>
      <c r="M22" s="127">
        <f t="shared" si="2"/>
        <v>0</v>
      </c>
      <c r="N22" s="90">
        <v>0</v>
      </c>
      <c r="O22" s="127">
        <f t="shared" si="3"/>
        <v>0</v>
      </c>
      <c r="P22" s="90">
        <v>0</v>
      </c>
      <c r="Q22" s="127">
        <f t="shared" si="4"/>
        <v>0</v>
      </c>
      <c r="R22" s="90">
        <v>0</v>
      </c>
      <c r="S22" s="127">
        <f t="shared" si="5"/>
        <v>0</v>
      </c>
      <c r="T22" s="90">
        <v>0</v>
      </c>
      <c r="U22" s="127">
        <f t="shared" si="6"/>
        <v>0</v>
      </c>
      <c r="V22" s="90">
        <v>0</v>
      </c>
      <c r="W22" s="127">
        <f t="shared" si="7"/>
        <v>0</v>
      </c>
      <c r="X22" s="90">
        <v>0</v>
      </c>
      <c r="Y22" s="127">
        <f t="shared" si="8"/>
        <v>0</v>
      </c>
      <c r="Z22" s="90">
        <v>0</v>
      </c>
      <c r="AA22" s="127">
        <f t="shared" si="9"/>
        <v>0</v>
      </c>
      <c r="AB22" s="90">
        <v>0</v>
      </c>
      <c r="AC22" s="127">
        <f t="shared" si="10"/>
        <v>0</v>
      </c>
      <c r="AD22" s="127">
        <f t="shared" si="11"/>
        <v>0</v>
      </c>
      <c r="AE22" s="129">
        <f t="shared" si="12"/>
        <v>0</v>
      </c>
      <c r="AF22" s="127">
        <f t="shared" si="13"/>
        <v>0</v>
      </c>
      <c r="AG22" s="129">
        <f t="shared" si="14"/>
        <v>0</v>
      </c>
      <c r="AH22" s="127">
        <f t="shared" si="20"/>
        <v>0</v>
      </c>
      <c r="AI22" s="129">
        <f t="shared" si="15"/>
        <v>0</v>
      </c>
      <c r="AJ22" s="127">
        <f t="shared" si="16"/>
        <v>0</v>
      </c>
      <c r="AK22" s="129">
        <f t="shared" si="17"/>
        <v>0</v>
      </c>
      <c r="AL22" s="127">
        <f t="shared" si="18"/>
        <v>0</v>
      </c>
    </row>
    <row r="23" spans="2:38">
      <c r="B23" s="87" t="s">
        <v>169</v>
      </c>
      <c r="C23" s="88">
        <v>0.01</v>
      </c>
      <c r="D23" s="88"/>
      <c r="E23" s="114">
        <v>0</v>
      </c>
      <c r="F23" s="90">
        <v>0</v>
      </c>
      <c r="G23" s="127">
        <f t="shared" si="0"/>
        <v>0</v>
      </c>
      <c r="H23" s="90">
        <v>0</v>
      </c>
      <c r="I23" s="127">
        <f t="shared" si="19"/>
        <v>0</v>
      </c>
      <c r="J23" s="90">
        <v>0</v>
      </c>
      <c r="K23" s="127">
        <f t="shared" si="1"/>
        <v>0</v>
      </c>
      <c r="L23" s="90">
        <v>0</v>
      </c>
      <c r="M23" s="127">
        <f t="shared" si="2"/>
        <v>0</v>
      </c>
      <c r="N23" s="90">
        <v>0</v>
      </c>
      <c r="O23" s="127">
        <f t="shared" si="3"/>
        <v>0</v>
      </c>
      <c r="P23" s="90">
        <v>0</v>
      </c>
      <c r="Q23" s="127">
        <f t="shared" si="4"/>
        <v>0</v>
      </c>
      <c r="R23" s="90">
        <v>0</v>
      </c>
      <c r="S23" s="127">
        <f t="shared" si="5"/>
        <v>0</v>
      </c>
      <c r="T23" s="90">
        <v>0</v>
      </c>
      <c r="U23" s="127">
        <f t="shared" si="6"/>
        <v>0</v>
      </c>
      <c r="V23" s="90">
        <v>0</v>
      </c>
      <c r="W23" s="127">
        <f t="shared" si="7"/>
        <v>0</v>
      </c>
      <c r="X23" s="90">
        <v>0</v>
      </c>
      <c r="Y23" s="127">
        <f t="shared" si="8"/>
        <v>0</v>
      </c>
      <c r="Z23" s="90">
        <v>0</v>
      </c>
      <c r="AA23" s="127">
        <f t="shared" si="9"/>
        <v>0</v>
      </c>
      <c r="AB23" s="90">
        <v>0</v>
      </c>
      <c r="AC23" s="127">
        <f t="shared" si="10"/>
        <v>0</v>
      </c>
      <c r="AD23" s="127">
        <f t="shared" si="11"/>
        <v>0</v>
      </c>
      <c r="AE23" s="129">
        <f t="shared" si="12"/>
        <v>0</v>
      </c>
      <c r="AF23" s="127">
        <f t="shared" si="13"/>
        <v>0</v>
      </c>
      <c r="AG23" s="129">
        <f t="shared" si="14"/>
        <v>0</v>
      </c>
      <c r="AH23" s="127">
        <f t="shared" si="20"/>
        <v>0</v>
      </c>
      <c r="AI23" s="129">
        <f t="shared" si="15"/>
        <v>0</v>
      </c>
      <c r="AJ23" s="127">
        <f t="shared" si="16"/>
        <v>0</v>
      </c>
      <c r="AK23" s="129">
        <f t="shared" si="17"/>
        <v>0</v>
      </c>
      <c r="AL23" s="127">
        <f t="shared" si="18"/>
        <v>0</v>
      </c>
    </row>
    <row r="24" spans="2:38">
      <c r="B24" s="87" t="s">
        <v>170</v>
      </c>
      <c r="C24" s="88">
        <v>0.01</v>
      </c>
      <c r="D24" s="88"/>
      <c r="E24" s="114">
        <v>0</v>
      </c>
      <c r="F24" s="90">
        <v>0</v>
      </c>
      <c r="G24" s="127">
        <f t="shared" si="0"/>
        <v>0</v>
      </c>
      <c r="H24" s="90">
        <v>0</v>
      </c>
      <c r="I24" s="127">
        <f t="shared" si="19"/>
        <v>0</v>
      </c>
      <c r="J24" s="90">
        <v>0</v>
      </c>
      <c r="K24" s="127">
        <f t="shared" si="1"/>
        <v>0</v>
      </c>
      <c r="L24" s="90">
        <v>0</v>
      </c>
      <c r="M24" s="127">
        <f t="shared" si="2"/>
        <v>0</v>
      </c>
      <c r="N24" s="90">
        <v>0</v>
      </c>
      <c r="O24" s="127">
        <f t="shared" si="3"/>
        <v>0</v>
      </c>
      <c r="P24" s="90">
        <v>0</v>
      </c>
      <c r="Q24" s="127">
        <f t="shared" si="4"/>
        <v>0</v>
      </c>
      <c r="R24" s="90">
        <v>0</v>
      </c>
      <c r="S24" s="127">
        <f t="shared" si="5"/>
        <v>0</v>
      </c>
      <c r="T24" s="90">
        <v>0</v>
      </c>
      <c r="U24" s="127">
        <f t="shared" si="6"/>
        <v>0</v>
      </c>
      <c r="V24" s="90">
        <v>0</v>
      </c>
      <c r="W24" s="127">
        <f t="shared" si="7"/>
        <v>0</v>
      </c>
      <c r="X24" s="90">
        <v>0</v>
      </c>
      <c r="Y24" s="127">
        <f t="shared" si="8"/>
        <v>0</v>
      </c>
      <c r="Z24" s="90">
        <v>0</v>
      </c>
      <c r="AA24" s="127">
        <f t="shared" si="9"/>
        <v>0</v>
      </c>
      <c r="AB24" s="90">
        <v>0</v>
      </c>
      <c r="AC24" s="127">
        <f t="shared" si="10"/>
        <v>0</v>
      </c>
      <c r="AD24" s="127">
        <f t="shared" si="11"/>
        <v>0</v>
      </c>
      <c r="AE24" s="129">
        <f t="shared" si="12"/>
        <v>0</v>
      </c>
      <c r="AF24" s="127">
        <f t="shared" si="13"/>
        <v>0</v>
      </c>
      <c r="AG24" s="129">
        <f t="shared" si="14"/>
        <v>0</v>
      </c>
      <c r="AH24" s="127">
        <f t="shared" si="20"/>
        <v>0</v>
      </c>
      <c r="AI24" s="129">
        <f t="shared" si="15"/>
        <v>0</v>
      </c>
      <c r="AJ24" s="127">
        <f t="shared" si="16"/>
        <v>0</v>
      </c>
      <c r="AK24" s="129">
        <f t="shared" si="17"/>
        <v>0</v>
      </c>
      <c r="AL24" s="127">
        <f t="shared" si="18"/>
        <v>0</v>
      </c>
    </row>
    <row r="25" spans="2:38">
      <c r="B25" s="87" t="s">
        <v>171</v>
      </c>
      <c r="C25" s="88">
        <v>0.01</v>
      </c>
      <c r="D25" s="88"/>
      <c r="E25" s="114">
        <v>0</v>
      </c>
      <c r="F25" s="90">
        <v>0</v>
      </c>
      <c r="G25" s="127">
        <f t="shared" si="0"/>
        <v>0</v>
      </c>
      <c r="H25" s="90">
        <v>0</v>
      </c>
      <c r="I25" s="127">
        <f t="shared" si="19"/>
        <v>0</v>
      </c>
      <c r="J25" s="90">
        <v>0</v>
      </c>
      <c r="K25" s="127">
        <f t="shared" si="1"/>
        <v>0</v>
      </c>
      <c r="L25" s="90">
        <v>0</v>
      </c>
      <c r="M25" s="127">
        <f t="shared" si="2"/>
        <v>0</v>
      </c>
      <c r="N25" s="90">
        <v>0</v>
      </c>
      <c r="O25" s="127">
        <f>E25*N25*(100%-C25)</f>
        <v>0</v>
      </c>
      <c r="P25" s="90">
        <v>0</v>
      </c>
      <c r="Q25" s="127">
        <f t="shared" si="4"/>
        <v>0</v>
      </c>
      <c r="R25" s="90">
        <v>0</v>
      </c>
      <c r="S25" s="127">
        <f t="shared" si="5"/>
        <v>0</v>
      </c>
      <c r="T25" s="90">
        <v>0</v>
      </c>
      <c r="U25" s="127">
        <f t="shared" si="6"/>
        <v>0</v>
      </c>
      <c r="V25" s="90">
        <v>0</v>
      </c>
      <c r="W25" s="127">
        <f>E25*V25*(100%-C25)</f>
        <v>0</v>
      </c>
      <c r="X25" s="90">
        <v>0</v>
      </c>
      <c r="Y25" s="127">
        <f t="shared" si="8"/>
        <v>0</v>
      </c>
      <c r="Z25" s="90">
        <v>0</v>
      </c>
      <c r="AA25" s="127">
        <f t="shared" si="9"/>
        <v>0</v>
      </c>
      <c r="AB25" s="90">
        <v>0</v>
      </c>
      <c r="AC25" s="127">
        <f t="shared" si="10"/>
        <v>0</v>
      </c>
      <c r="AD25" s="127">
        <f t="shared" si="11"/>
        <v>0</v>
      </c>
      <c r="AE25" s="129">
        <f t="shared" si="12"/>
        <v>0</v>
      </c>
      <c r="AF25" s="127">
        <f t="shared" si="13"/>
        <v>0</v>
      </c>
      <c r="AG25" s="129">
        <f t="shared" si="14"/>
        <v>0</v>
      </c>
      <c r="AH25" s="127">
        <f t="shared" si="20"/>
        <v>0</v>
      </c>
      <c r="AI25" s="129">
        <f t="shared" si="15"/>
        <v>0</v>
      </c>
      <c r="AJ25" s="127">
        <f t="shared" si="16"/>
        <v>0</v>
      </c>
      <c r="AK25" s="129">
        <f t="shared" si="17"/>
        <v>0</v>
      </c>
      <c r="AL25" s="127">
        <f t="shared" si="18"/>
        <v>0</v>
      </c>
    </row>
    <row r="26" spans="2:38">
      <c r="AH26" s="128"/>
    </row>
    <row r="27" spans="2:38">
      <c r="B27" s="93" t="s">
        <v>172</v>
      </c>
      <c r="G27" s="124">
        <f>SUM(G16:G25)</f>
        <v>0</v>
      </c>
      <c r="I27" s="124">
        <f>SUM(I16:I25)</f>
        <v>0</v>
      </c>
      <c r="K27" s="124">
        <f>SUM(K16:K25)</f>
        <v>0</v>
      </c>
      <c r="M27" s="124">
        <f>SUM(M16:M25)</f>
        <v>0</v>
      </c>
      <c r="O27" s="124">
        <f>SUM(O16:O25)</f>
        <v>0</v>
      </c>
      <c r="Q27" s="124">
        <f>SUM(Q16:Q25)</f>
        <v>0</v>
      </c>
      <c r="S27" s="124">
        <f>SUM(S16:S25)</f>
        <v>0</v>
      </c>
      <c r="U27" s="124">
        <f>SUM(U16:U25)</f>
        <v>0</v>
      </c>
      <c r="W27" s="124">
        <f>SUM(W16:W25)</f>
        <v>0</v>
      </c>
      <c r="Y27" s="124">
        <f>SUM(Y16:Y25)</f>
        <v>0</v>
      </c>
      <c r="AA27" s="124">
        <f>SUM(AA16:AA25)</f>
        <v>0</v>
      </c>
      <c r="AC27" s="124">
        <f>SUM(AC16:AC25)</f>
        <v>0</v>
      </c>
      <c r="AD27" s="124">
        <f>SUM(AD16:AD25)</f>
        <v>0</v>
      </c>
      <c r="AF27" s="124">
        <f>SUM(AF16:AF25)</f>
        <v>0</v>
      </c>
      <c r="AH27" s="124">
        <f>SUM(AH16:AH25)</f>
        <v>0</v>
      </c>
      <c r="AJ27" s="124">
        <f>SUM(AJ16:AJ25)</f>
        <v>0</v>
      </c>
      <c r="AL27" s="124">
        <f>SUM(AL16:AL25)</f>
        <v>0</v>
      </c>
    </row>
    <row r="29" spans="2:38">
      <c r="B29" s="93" t="s">
        <v>173</v>
      </c>
      <c r="E29" s="124">
        <f>AD27</f>
        <v>0</v>
      </c>
    </row>
    <row r="31" spans="2:38">
      <c r="B31" s="93" t="s">
        <v>174</v>
      </c>
      <c r="E31" s="124">
        <f>AD27-Aufwand!F65</f>
        <v>0</v>
      </c>
    </row>
  </sheetData>
  <dataConsolidate/>
  <phoneticPr fontId="27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2953-0D64-4A3C-9160-D40E1A87F49B}">
  <dimension ref="B2:I25"/>
  <sheetViews>
    <sheetView topLeftCell="A7" zoomScaleNormal="100" workbookViewId="0">
      <selection activeCell="B18" sqref="B18"/>
    </sheetView>
  </sheetViews>
  <sheetFormatPr baseColWidth="10" defaultColWidth="11.1640625" defaultRowHeight="14" outlineLevelRow="1"/>
  <cols>
    <col min="1" max="1" width="3.1640625" customWidth="1"/>
    <col min="2" max="2" width="26.1640625" customWidth="1"/>
    <col min="8" max="8" width="4.6640625" customWidth="1"/>
  </cols>
  <sheetData>
    <row r="2" spans="2:9" ht="18">
      <c r="B2" s="7" t="s">
        <v>26</v>
      </c>
    </row>
    <row r="3" spans="2:9" ht="15" thickBot="1"/>
    <row r="4" spans="2:9" ht="15" outlineLevel="1">
      <c r="B4" s="45" t="s">
        <v>30</v>
      </c>
      <c r="C4" s="46"/>
      <c r="D4" s="46"/>
      <c r="E4" s="46"/>
      <c r="F4" s="46"/>
      <c r="G4" s="46"/>
      <c r="H4" s="46"/>
      <c r="I4" s="47"/>
    </row>
    <row r="5" spans="2:9" outlineLevel="1">
      <c r="B5" s="63" t="s">
        <v>175</v>
      </c>
      <c r="C5" s="17"/>
      <c r="D5" s="17"/>
      <c r="E5" s="17"/>
      <c r="F5" s="17"/>
      <c r="G5" s="17"/>
      <c r="H5" s="17"/>
      <c r="I5" s="49"/>
    </row>
    <row r="6" spans="2:9" outlineLevel="1">
      <c r="B6" s="48" t="s">
        <v>176</v>
      </c>
      <c r="C6" s="17"/>
      <c r="D6" s="17"/>
      <c r="E6" s="17"/>
      <c r="F6" s="17"/>
      <c r="G6" s="17"/>
      <c r="H6" s="17"/>
      <c r="I6" s="49"/>
    </row>
    <row r="7" spans="2:9" outlineLevel="1">
      <c r="B7" s="110" t="s">
        <v>177</v>
      </c>
      <c r="C7" s="17"/>
      <c r="D7" s="17"/>
      <c r="E7" s="17"/>
      <c r="F7" s="17"/>
      <c r="G7" s="17"/>
      <c r="H7" s="17"/>
      <c r="I7" s="49"/>
    </row>
    <row r="8" spans="2:9" outlineLevel="1">
      <c r="B8" s="110" t="s">
        <v>178</v>
      </c>
      <c r="C8" s="17"/>
      <c r="D8" s="17"/>
      <c r="E8" s="17"/>
      <c r="F8" s="17"/>
      <c r="G8" s="17"/>
      <c r="H8" s="17"/>
      <c r="I8" s="49"/>
    </row>
    <row r="9" spans="2:9" outlineLevel="1">
      <c r="B9" s="48"/>
      <c r="C9" s="17"/>
      <c r="D9" s="17"/>
      <c r="E9" s="17"/>
      <c r="F9" s="17"/>
      <c r="G9" s="17"/>
      <c r="H9" s="17"/>
      <c r="I9" s="49"/>
    </row>
    <row r="10" spans="2:9" ht="15" outlineLevel="1" thickBot="1">
      <c r="B10" s="52"/>
      <c r="C10" s="53"/>
      <c r="D10" s="53"/>
      <c r="E10" s="53"/>
      <c r="F10" s="53"/>
      <c r="G10" s="53"/>
      <c r="H10" s="53"/>
      <c r="I10" s="54"/>
    </row>
    <row r="11" spans="2:9" outlineLevel="1"/>
    <row r="12" spans="2:9" outlineLevel="1"/>
    <row r="13" spans="2:9" ht="17">
      <c r="C13" s="68">
        <f ca="1">YEAR(TODAY())</f>
        <v>2024</v>
      </c>
      <c r="D13" s="68">
        <f ca="1">C13+1</f>
        <v>2025</v>
      </c>
      <c r="E13" s="68">
        <f t="shared" ref="E13:G13" ca="1" si="0">D13+1</f>
        <v>2026</v>
      </c>
      <c r="F13" s="68">
        <f t="shared" ca="1" si="0"/>
        <v>2027</v>
      </c>
      <c r="G13" s="68">
        <f t="shared" ca="1" si="0"/>
        <v>2028</v>
      </c>
      <c r="I13" s="106" t="s">
        <v>39</v>
      </c>
    </row>
    <row r="14" spans="2:9" ht="15">
      <c r="B14" s="28" t="s">
        <v>179</v>
      </c>
      <c r="C14" s="76">
        <f>'Plan-Erfolgsrechnung'!C55</f>
        <v>0</v>
      </c>
      <c r="D14" s="76">
        <f>'Plan-Erfolgsrechnung'!D55</f>
        <v>0</v>
      </c>
      <c r="E14" s="76">
        <f>'Plan-Erfolgsrechnung'!E55</f>
        <v>0</v>
      </c>
      <c r="F14" s="76">
        <f>'Plan-Erfolgsrechnung'!F55</f>
        <v>0</v>
      </c>
      <c r="G14" s="76">
        <f>'Plan-Erfolgsrechnung'!G55</f>
        <v>0</v>
      </c>
      <c r="I14" s="30" t="s">
        <v>92</v>
      </c>
    </row>
    <row r="15" spans="2:9" ht="15">
      <c r="B15" s="28" t="s">
        <v>23</v>
      </c>
      <c r="C15" s="76">
        <f>Investitionen!C29</f>
        <v>0</v>
      </c>
      <c r="D15" s="76">
        <f>Investitionen!D29</f>
        <v>0</v>
      </c>
      <c r="E15" s="76">
        <f>Investitionen!E29</f>
        <v>0</v>
      </c>
      <c r="F15" s="76">
        <f>Investitionen!F29</f>
        <v>0</v>
      </c>
      <c r="G15" s="76">
        <f>Investitionen!G29</f>
        <v>0</v>
      </c>
      <c r="I15" s="30" t="s">
        <v>180</v>
      </c>
    </row>
    <row r="16" spans="2:9" ht="15">
      <c r="B16" s="29" t="s">
        <v>181</v>
      </c>
      <c r="C16" s="77">
        <f>SUM(C17:C19)-SUM(C20:C21)</f>
        <v>0</v>
      </c>
      <c r="D16" s="77">
        <f t="shared" ref="D16:G16" si="1">SUM(D17:D19)-SUM(D20:D21)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I16" s="108"/>
    </row>
    <row r="17" spans="2:9" ht="15">
      <c r="B17" s="109" t="s">
        <v>182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I17" s="108"/>
    </row>
    <row r="18" spans="2:9" ht="15">
      <c r="B18" s="109" t="s">
        <v>183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I18" s="108"/>
    </row>
    <row r="19" spans="2:9" ht="15">
      <c r="B19" s="109" t="s">
        <v>184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I19" s="108"/>
    </row>
    <row r="20" spans="2:9" ht="15">
      <c r="B20" s="109" t="s">
        <v>185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I20" s="108"/>
    </row>
    <row r="21" spans="2:9" ht="15">
      <c r="B21" s="109" t="s">
        <v>186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I21" s="108"/>
    </row>
    <row r="22" spans="2:9" ht="15">
      <c r="B22" s="95" t="s">
        <v>187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I22" s="108"/>
    </row>
    <row r="23" spans="2:9" ht="15">
      <c r="B23" s="26"/>
      <c r="C23" s="103"/>
      <c r="D23" s="103"/>
      <c r="E23" s="103"/>
      <c r="F23" s="103"/>
      <c r="G23" s="103"/>
      <c r="I23" s="108"/>
    </row>
    <row r="24" spans="2:9" ht="15">
      <c r="B24" s="27" t="s">
        <v>188</v>
      </c>
      <c r="C24" s="78">
        <f>C14-SUM(C15:C16)-C22</f>
        <v>0</v>
      </c>
      <c r="D24" s="78">
        <f>D14-SUM(D15:D16)-D22</f>
        <v>0</v>
      </c>
      <c r="E24" s="78">
        <f>E14-SUM(E15:E16)-E22</f>
        <v>0</v>
      </c>
      <c r="F24" s="78">
        <f>F14-SUM(F15:F16)-F22</f>
        <v>0</v>
      </c>
      <c r="G24" s="78">
        <f>G14-SUM(G15:G16)-G22</f>
        <v>0</v>
      </c>
      <c r="I24" s="108"/>
    </row>
    <row r="25" spans="2:9">
      <c r="B25" s="26" t="s">
        <v>189</v>
      </c>
      <c r="C25" s="79">
        <f>C24</f>
        <v>0</v>
      </c>
      <c r="D25" s="79">
        <f>C25+D24</f>
        <v>0</v>
      </c>
      <c r="E25" s="79">
        <f t="shared" ref="E25:G25" si="2">D25+E24</f>
        <v>0</v>
      </c>
      <c r="F25" s="79">
        <f t="shared" si="2"/>
        <v>0</v>
      </c>
      <c r="G25" s="79">
        <f t="shared" si="2"/>
        <v>0</v>
      </c>
      <c r="I25" s="107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91A4-CBC6-41EA-8742-724166412927}">
  <dimension ref="B2:J72"/>
  <sheetViews>
    <sheetView showGridLines="0" zoomScaleNormal="100" workbookViewId="0">
      <selection activeCell="C56" sqref="C56"/>
    </sheetView>
  </sheetViews>
  <sheetFormatPr baseColWidth="10" defaultColWidth="11.1640625" defaultRowHeight="14" outlineLevelRow="1" outlineLevelCol="1"/>
  <cols>
    <col min="1" max="1" width="3.1640625" customWidth="1"/>
    <col min="2" max="2" width="27.33203125" customWidth="1"/>
    <col min="3" max="7" width="8.6640625" customWidth="1"/>
    <col min="8" max="8" width="2.33203125" customWidth="1"/>
    <col min="9" max="9" width="29.1640625" customWidth="1" outlineLevel="1"/>
    <col min="10" max="10" width="37.6640625" customWidth="1"/>
  </cols>
  <sheetData>
    <row r="2" spans="2:10" ht="18">
      <c r="B2" s="7" t="s">
        <v>27</v>
      </c>
    </row>
    <row r="3" spans="2:10" ht="15" thickBot="1"/>
    <row r="4" spans="2:10" ht="15" outlineLevel="1">
      <c r="B4" s="45" t="s">
        <v>190</v>
      </c>
      <c r="C4" s="46"/>
      <c r="D4" s="46"/>
      <c r="E4" s="46"/>
      <c r="F4" s="46"/>
      <c r="G4" s="46"/>
      <c r="H4" s="46"/>
      <c r="I4" s="47"/>
    </row>
    <row r="5" spans="2:10" outlineLevel="1">
      <c r="B5" s="48" t="s">
        <v>191</v>
      </c>
      <c r="C5" s="17"/>
      <c r="D5" s="17"/>
      <c r="E5" s="17"/>
      <c r="F5" s="17"/>
      <c r="G5" s="17"/>
      <c r="H5" s="17"/>
      <c r="I5" s="49"/>
    </row>
    <row r="6" spans="2:10" ht="15" outlineLevel="1">
      <c r="B6" s="48" t="s">
        <v>192</v>
      </c>
      <c r="C6" s="17"/>
      <c r="D6" s="17"/>
      <c r="E6" s="17"/>
      <c r="F6" s="17"/>
      <c r="G6" s="17"/>
      <c r="H6" s="17"/>
      <c r="I6" s="49"/>
      <c r="J6" s="22"/>
    </row>
    <row r="7" spans="2:10" outlineLevel="1">
      <c r="B7" s="48" t="s">
        <v>193</v>
      </c>
      <c r="C7" s="17"/>
      <c r="D7" s="17"/>
      <c r="E7" s="17"/>
      <c r="F7" s="17"/>
      <c r="G7" s="17"/>
      <c r="H7" s="17"/>
      <c r="I7" s="49"/>
    </row>
    <row r="8" spans="2:10" outlineLevel="1">
      <c r="B8" s="50" t="s">
        <v>194</v>
      </c>
      <c r="C8" s="17"/>
      <c r="D8" s="17"/>
      <c r="E8" s="17"/>
      <c r="F8" s="17"/>
      <c r="G8" s="17"/>
      <c r="H8" s="17"/>
      <c r="I8" s="49"/>
    </row>
    <row r="9" spans="2:10" outlineLevel="1">
      <c r="B9" s="48" t="s">
        <v>195</v>
      </c>
      <c r="C9" s="17"/>
      <c r="D9" s="17"/>
      <c r="E9" s="17"/>
      <c r="F9" s="17"/>
      <c r="G9" s="17"/>
      <c r="H9" s="17"/>
      <c r="I9" s="49"/>
    </row>
    <row r="10" spans="2:10" outlineLevel="1">
      <c r="B10" s="50"/>
      <c r="C10" s="17"/>
      <c r="D10" s="17"/>
      <c r="E10" s="17"/>
      <c r="F10" s="17"/>
      <c r="G10" s="17"/>
      <c r="H10" s="17"/>
      <c r="I10" s="49"/>
    </row>
    <row r="11" spans="2:10" outlineLevel="1">
      <c r="B11" s="50"/>
      <c r="C11" s="17"/>
      <c r="D11" s="17"/>
      <c r="E11" s="17"/>
      <c r="F11" s="17"/>
      <c r="G11" s="17"/>
      <c r="H11" s="17"/>
      <c r="I11" s="49"/>
    </row>
    <row r="12" spans="2:10" ht="15" outlineLevel="1">
      <c r="B12" s="51" t="s">
        <v>196</v>
      </c>
      <c r="C12" s="17"/>
      <c r="D12" s="17"/>
      <c r="E12" s="17"/>
      <c r="F12" s="17"/>
      <c r="G12" s="17"/>
      <c r="H12" s="17"/>
      <c r="I12" s="49"/>
    </row>
    <row r="13" spans="2:10" outlineLevel="1">
      <c r="B13" s="48" t="s">
        <v>197</v>
      </c>
      <c r="C13" s="17"/>
      <c r="D13" s="17"/>
      <c r="E13" s="17"/>
      <c r="F13" s="17"/>
      <c r="G13" s="17"/>
      <c r="H13" s="17"/>
      <c r="I13" s="49"/>
    </row>
    <row r="14" spans="2:10" outlineLevel="1">
      <c r="B14" s="50" t="s">
        <v>198</v>
      </c>
      <c r="C14" s="17"/>
      <c r="D14" s="17"/>
      <c r="E14" s="17"/>
      <c r="F14" s="17"/>
      <c r="G14" s="17"/>
      <c r="H14" s="17"/>
      <c r="I14" s="49"/>
    </row>
    <row r="15" spans="2:10" outlineLevel="1">
      <c r="B15" s="48" t="s">
        <v>199</v>
      </c>
      <c r="C15" s="17"/>
      <c r="D15" s="17"/>
      <c r="E15" s="17"/>
      <c r="F15" s="17"/>
      <c r="G15" s="17"/>
      <c r="H15" s="17"/>
      <c r="I15" s="49"/>
    </row>
    <row r="16" spans="2:10" outlineLevel="1">
      <c r="B16" s="50" t="s">
        <v>200</v>
      </c>
      <c r="C16" s="17"/>
      <c r="D16" s="17"/>
      <c r="E16" s="17"/>
      <c r="F16" s="17"/>
      <c r="G16" s="17"/>
      <c r="H16" s="17"/>
      <c r="I16" s="49"/>
    </row>
    <row r="17" spans="2:9" outlineLevel="1">
      <c r="B17" s="48" t="s">
        <v>201</v>
      </c>
      <c r="C17" s="17"/>
      <c r="D17" s="17"/>
      <c r="E17" s="17"/>
      <c r="F17" s="17"/>
      <c r="G17" s="17"/>
      <c r="H17" s="17"/>
      <c r="I17" s="49"/>
    </row>
    <row r="18" spans="2:9" outlineLevel="1">
      <c r="B18" s="50" t="s">
        <v>202</v>
      </c>
      <c r="C18" s="17"/>
      <c r="D18" s="17"/>
      <c r="E18" s="17"/>
      <c r="F18" s="17"/>
      <c r="G18" s="17"/>
      <c r="H18" s="17"/>
      <c r="I18" s="49"/>
    </row>
    <row r="19" spans="2:9" ht="15" outlineLevel="1" thickBot="1">
      <c r="B19" s="52"/>
      <c r="C19" s="53"/>
      <c r="D19" s="53"/>
      <c r="E19" s="53"/>
      <c r="F19" s="53"/>
      <c r="G19" s="53"/>
      <c r="H19" s="53"/>
      <c r="I19" s="54"/>
    </row>
    <row r="21" spans="2:9" ht="18">
      <c r="B21" s="55" t="s">
        <v>203</v>
      </c>
      <c r="C21" s="56">
        <f ca="1">YEAR(TODAY())</f>
        <v>2024</v>
      </c>
      <c r="D21" s="56">
        <f ca="1">C21+1</f>
        <v>2025</v>
      </c>
      <c r="E21" s="56">
        <f t="shared" ref="E21:G21" ca="1" si="0">D21+1</f>
        <v>2026</v>
      </c>
      <c r="F21" s="56">
        <f t="shared" ca="1" si="0"/>
        <v>2027</v>
      </c>
      <c r="G21" s="56">
        <f t="shared" ca="1" si="0"/>
        <v>2028</v>
      </c>
      <c r="I21" s="57" t="s">
        <v>39</v>
      </c>
    </row>
    <row r="22" spans="2:9" ht="16">
      <c r="B22" s="3" t="s">
        <v>204</v>
      </c>
      <c r="C22" s="80"/>
      <c r="D22" s="80"/>
      <c r="E22" s="80"/>
      <c r="F22" s="80"/>
      <c r="G22" s="80"/>
      <c r="I22" s="30" t="s">
        <v>205</v>
      </c>
    </row>
    <row r="23" spans="2:9" ht="15" outlineLevel="1">
      <c r="B23" s="58" t="s">
        <v>40</v>
      </c>
      <c r="C23" s="81">
        <f>SUM(Aufwand!F27,Aufwand!H27,Aufwand!J27,Aufwand!L27,Aufwand!N27,Aufwand!P27,Aufwand!R27,Aufwand!T27,Aufwand!V27,Aufwand!X27,Aufwand!Z27,Aufwand!AB27)</f>
        <v>0</v>
      </c>
      <c r="D23" s="81">
        <f>Aufwand!AE27</f>
        <v>0</v>
      </c>
      <c r="E23" s="81">
        <f>Aufwand!AG27</f>
        <v>0</v>
      </c>
      <c r="F23" s="81">
        <f>Aufwand!AI27</f>
        <v>0</v>
      </c>
      <c r="G23" s="81">
        <f>Aufwand!AK27</f>
        <v>0</v>
      </c>
      <c r="I23" s="30" t="s">
        <v>206</v>
      </c>
    </row>
    <row r="24" spans="2:9" ht="15" outlineLevel="1">
      <c r="B24" s="58" t="s">
        <v>207</v>
      </c>
      <c r="C24" s="81">
        <f>SUM(Aufwand!F35,Aufwand!H35,Aufwand!J35,Aufwand!L35,Aufwand!N35,Aufwand!P35,Aufwand!R35,Aufwand!T35,Aufwand!V35,Aufwand!X35,Aufwand!Z35,Aufwand!AB35)</f>
        <v>0</v>
      </c>
      <c r="D24" s="81">
        <f>Aufwand!AE35</f>
        <v>0</v>
      </c>
      <c r="E24" s="81">
        <f>Aufwand!AG35</f>
        <v>0</v>
      </c>
      <c r="F24" s="81">
        <f>Aufwand!AI35</f>
        <v>0</v>
      </c>
      <c r="G24" s="81">
        <f>Aufwand!AK35</f>
        <v>0</v>
      </c>
      <c r="I24" s="30" t="s">
        <v>208</v>
      </c>
    </row>
    <row r="25" spans="2:9" ht="15" outlineLevel="1">
      <c r="B25" s="58" t="s">
        <v>49</v>
      </c>
      <c r="C25" s="81">
        <f>SUM(Aufwand!F44,Aufwand!H44,Aufwand!J44,Aufwand!L44,Aufwand!N44,Aufwand!P44,Aufwand!R44,Aufwand!T44,Aufwand!V44,Aufwand!X44,Aufwand!Z44,Aufwand!AB44)</f>
        <v>0</v>
      </c>
      <c r="D25" s="81">
        <f>Aufwand!AE44</f>
        <v>0</v>
      </c>
      <c r="E25" s="81">
        <f>Aufwand!AG44</f>
        <v>0</v>
      </c>
      <c r="F25" s="81">
        <f>Aufwand!AI44</f>
        <v>0</v>
      </c>
      <c r="G25" s="81">
        <f>Aufwand!AK44</f>
        <v>0</v>
      </c>
      <c r="I25" s="30"/>
    </row>
    <row r="26" spans="2:9" ht="15" outlineLevel="1">
      <c r="B26" s="58" t="s">
        <v>55</v>
      </c>
      <c r="C26" s="81">
        <f>SUM(Aufwand!F52,Aufwand!H52,Aufwand!J52,Aufwand!L52,Aufwand!N52,Aufwand!P52,Aufwand!R52,Aufwand!T52,Aufwand!V52,Aufwand!X52,Aufwand!Z52,Aufwand!AB52)</f>
        <v>0</v>
      </c>
      <c r="D26" s="81">
        <f>Aufwand!AE52</f>
        <v>0</v>
      </c>
      <c r="E26" s="81">
        <f>Aufwand!AG52</f>
        <v>0</v>
      </c>
      <c r="F26" s="81">
        <f>Aufwand!AI52</f>
        <v>0</v>
      </c>
      <c r="G26" s="81">
        <f>Aufwand!AK52</f>
        <v>0</v>
      </c>
      <c r="I26" s="30"/>
    </row>
    <row r="27" spans="2:9" ht="15" outlineLevel="1">
      <c r="B27" s="58" t="s">
        <v>59</v>
      </c>
      <c r="C27" s="81">
        <f>SUM(Aufwand!P63,Aufwand!F63,Aufwand!H63,Aufwand!J63,Aufwand!L63,Aufwand!N63,Aufwand!R63,Aufwand!T63,Aufwand!V63,Aufwand!X63,Aufwand!Z63,Aufwand!AB63)</f>
        <v>0</v>
      </c>
      <c r="D27" s="81">
        <f>Aufwand!AE63</f>
        <v>0</v>
      </c>
      <c r="E27" s="81">
        <f>Aufwand!AG63</f>
        <v>0</v>
      </c>
      <c r="F27" s="81">
        <f>Aufwand!AI63</f>
        <v>0</v>
      </c>
      <c r="G27" s="81">
        <f>Aufwand!AK63</f>
        <v>0</v>
      </c>
      <c r="I27" s="30"/>
    </row>
    <row r="28" spans="2:9" ht="15" outlineLevel="1">
      <c r="B28" s="58"/>
      <c r="C28" s="81"/>
      <c r="D28" s="81"/>
      <c r="E28" s="81"/>
      <c r="F28" s="81"/>
      <c r="G28" s="81"/>
      <c r="I28" s="30"/>
    </row>
    <row r="29" spans="2:9" ht="16" outlineLevel="1">
      <c r="B29" s="3"/>
      <c r="C29" s="4"/>
      <c r="D29" s="4"/>
      <c r="E29" s="4"/>
      <c r="F29" s="4"/>
      <c r="G29" s="4"/>
      <c r="I29" s="30"/>
    </row>
    <row r="30" spans="2:9" ht="16">
      <c r="B30" s="13" t="s">
        <v>209</v>
      </c>
      <c r="C30" s="82">
        <f>SUM(C23:C27)</f>
        <v>0</v>
      </c>
      <c r="D30" s="82">
        <f>SUM(D23:D27)</f>
        <v>0</v>
      </c>
      <c r="E30" s="82">
        <f t="shared" ref="E30:G30" si="1">SUM(E23:E27)</f>
        <v>0</v>
      </c>
      <c r="F30" s="82">
        <f t="shared" si="1"/>
        <v>0</v>
      </c>
      <c r="G30" s="82">
        <f t="shared" si="1"/>
        <v>0</v>
      </c>
      <c r="I30" s="30"/>
    </row>
    <row r="31" spans="2:9" ht="16">
      <c r="B31" s="15"/>
      <c r="C31" s="16"/>
      <c r="D31" s="16"/>
      <c r="E31" s="16"/>
      <c r="F31" s="16"/>
      <c r="G31" s="16"/>
      <c r="I31" s="30"/>
    </row>
    <row r="32" spans="2:9" ht="16">
      <c r="B32" s="8" t="s">
        <v>210</v>
      </c>
      <c r="C32" s="73"/>
      <c r="D32" s="73"/>
      <c r="E32" s="73"/>
      <c r="F32" s="73"/>
      <c r="G32" s="73"/>
      <c r="I32" s="30" t="s">
        <v>211</v>
      </c>
    </row>
    <row r="33" spans="2:9" ht="15" outlineLevel="1">
      <c r="B33" s="58" t="str">
        <f>Ertrag!B16</f>
        <v>Produkt od. Dienstleistung 1</v>
      </c>
      <c r="C33" s="126">
        <f>SUM(Ertrag!G16,Ertrag!I16,Ertrag!K16,Ertrag!M16,Ertrag!O16,Ertrag!Q16,Ertrag!S16,Ertrag!U16,Ertrag!W16,Ertrag!Y16,Ertrag!AA16,Ertrag!AC16)</f>
        <v>0</v>
      </c>
      <c r="D33" s="126">
        <f>Ertrag!AF16</f>
        <v>0</v>
      </c>
      <c r="E33" s="126">
        <f>Ertrag!AH16</f>
        <v>0</v>
      </c>
      <c r="F33" s="126">
        <f>Ertrag!AJ16</f>
        <v>0</v>
      </c>
      <c r="G33" s="126">
        <f>Ertrag!AL16</f>
        <v>0</v>
      </c>
      <c r="I33" s="30"/>
    </row>
    <row r="34" spans="2:9" ht="15" outlineLevel="1">
      <c r="B34" s="58" t="str">
        <f>Ertrag!B17</f>
        <v>Produkt od. Dienstleistung 2</v>
      </c>
      <c r="C34" s="126">
        <f>SUM(Ertrag!G17,Ertrag!I17,Ertrag!K17,Ertrag!M17,Ertrag!O17,Ertrag!Q17,Ertrag!S17,Ertrag!U17,Ertrag!W17,Ertrag!Y17,Ertrag!AA17,Ertrag!AC17)</f>
        <v>0</v>
      </c>
      <c r="D34" s="126">
        <f>Ertrag!AF17</f>
        <v>0</v>
      </c>
      <c r="E34" s="126">
        <f>Ertrag!AH17</f>
        <v>0</v>
      </c>
      <c r="F34" s="126">
        <f>Ertrag!AJ17</f>
        <v>0</v>
      </c>
      <c r="G34" s="126">
        <f>Ertrag!AL17</f>
        <v>0</v>
      </c>
      <c r="I34" s="30"/>
    </row>
    <row r="35" spans="2:9" ht="15" outlineLevel="1">
      <c r="B35" s="58" t="str">
        <f>Ertrag!B18</f>
        <v>Produkt od. Dienstleistung 3</v>
      </c>
      <c r="C35" s="126">
        <f>SUM(Ertrag!G18,Ertrag!I18,Ertrag!K18,Ertrag!M18,Ertrag!O18,Ertrag!Q18,Ertrag!S18,Ertrag!U18,Ertrag!W18,Ertrag!Y18,Ertrag!AA18,Ertrag!AC18)</f>
        <v>0</v>
      </c>
      <c r="D35" s="126">
        <f>Ertrag!AF18</f>
        <v>0</v>
      </c>
      <c r="E35" s="126">
        <f>Ertrag!AH18</f>
        <v>0</v>
      </c>
      <c r="F35" s="126">
        <f>Ertrag!AJ18</f>
        <v>0</v>
      </c>
      <c r="G35" s="126">
        <f>Ertrag!AL18</f>
        <v>0</v>
      </c>
      <c r="I35" s="30"/>
    </row>
    <row r="36" spans="2:9" ht="15" outlineLevel="1">
      <c r="B36" s="58" t="str">
        <f>Ertrag!B19</f>
        <v>Produkt od. Dienstleistung 4</v>
      </c>
      <c r="C36" s="126">
        <f>SUM(Ertrag!G19,Ertrag!I19,Ertrag!K19,Ertrag!M19,Ertrag!O19,Ertrag!Q19,Ertrag!S19,Ertrag!U19,Ertrag!W19,Ertrag!Y19,Ertrag!AA19,Ertrag!AC19)</f>
        <v>0</v>
      </c>
      <c r="D36" s="126">
        <f>Ertrag!AF19</f>
        <v>0</v>
      </c>
      <c r="E36" s="126">
        <f>Ertrag!AH19</f>
        <v>0</v>
      </c>
      <c r="F36" s="126">
        <f>Ertrag!AJ19</f>
        <v>0</v>
      </c>
      <c r="G36" s="126">
        <f>Ertrag!AL19</f>
        <v>0</v>
      </c>
      <c r="I36" s="30"/>
    </row>
    <row r="37" spans="2:9" ht="15" outlineLevel="1">
      <c r="B37" s="58" t="str">
        <f>Ertrag!B20</f>
        <v>Produkt od. Dienstleistung 5</v>
      </c>
      <c r="C37" s="126">
        <f>SUM(Ertrag!G20,Ertrag!I20,Ertrag!K20,Ertrag!M20,Ertrag!O20,Ertrag!Q20,Ertrag!S20,Ertrag!U20,Ertrag!W20,Ertrag!Y20,Ertrag!AA20,Ertrag!AC20)</f>
        <v>0</v>
      </c>
      <c r="D37" s="126">
        <f>Ertrag!AF20</f>
        <v>0</v>
      </c>
      <c r="E37" s="126">
        <f>Ertrag!AH20</f>
        <v>0</v>
      </c>
      <c r="F37" s="126">
        <f>Ertrag!AJ20</f>
        <v>0</v>
      </c>
      <c r="G37" s="126">
        <f>Ertrag!AL20</f>
        <v>0</v>
      </c>
      <c r="I37" s="30"/>
    </row>
    <row r="38" spans="2:9" ht="15" outlineLevel="1">
      <c r="B38" s="58" t="str">
        <f>Ertrag!B21</f>
        <v>Produkt od. Dienstleistung 6</v>
      </c>
      <c r="C38" s="126">
        <f>SUM(Ertrag!G21,Ertrag!I21,Ertrag!K21,Ertrag!M21,Ertrag!O21,Ertrag!Q21,Ertrag!S21,Ertrag!U21,Ertrag!W21,Ertrag!Y21,Ertrag!AA21,Ertrag!AC21)</f>
        <v>0</v>
      </c>
      <c r="D38" s="126">
        <f>Ertrag!AF21</f>
        <v>0</v>
      </c>
      <c r="E38" s="126">
        <f>Ertrag!AH21</f>
        <v>0</v>
      </c>
      <c r="F38" s="126">
        <f>Ertrag!AJ21</f>
        <v>0</v>
      </c>
      <c r="G38" s="126">
        <f>Ertrag!AL21</f>
        <v>0</v>
      </c>
      <c r="I38" s="30"/>
    </row>
    <row r="39" spans="2:9" ht="15" outlineLevel="1">
      <c r="B39" s="58" t="str">
        <f>Ertrag!B22</f>
        <v>Produkt od. Dienstleistung 7</v>
      </c>
      <c r="C39" s="126">
        <f>SUM(Ertrag!G22,Ertrag!I22,Ertrag!K22,Ertrag!M22,Ertrag!O22,Ertrag!Q22,Ertrag!S22,Ertrag!U22,Ertrag!W22,Ertrag!Y22,Ertrag!AA22,Ertrag!AC22)</f>
        <v>0</v>
      </c>
      <c r="D39" s="126">
        <f>Ertrag!AF22</f>
        <v>0</v>
      </c>
      <c r="E39" s="126">
        <f>Ertrag!AH22</f>
        <v>0</v>
      </c>
      <c r="F39" s="126">
        <f>Ertrag!AJ22</f>
        <v>0</v>
      </c>
      <c r="G39" s="126">
        <f>Ertrag!AL22</f>
        <v>0</v>
      </c>
      <c r="I39" s="30"/>
    </row>
    <row r="40" spans="2:9" ht="15" outlineLevel="1">
      <c r="B40" s="58" t="str">
        <f>Ertrag!B23</f>
        <v>Produkt od. Dienstleistung 8</v>
      </c>
      <c r="C40" s="126">
        <f>SUM(Ertrag!G23,Ertrag!I23,Ertrag!K23,Ertrag!M23,Ertrag!O23,Ertrag!Q23,Ertrag!S23,Ertrag!U23,Ertrag!W23,Ertrag!Y23,Ertrag!AA23,Ertrag!AC23)</f>
        <v>0</v>
      </c>
      <c r="D40" s="126">
        <f>Ertrag!AF23</f>
        <v>0</v>
      </c>
      <c r="E40" s="126">
        <f>Ertrag!AH23</f>
        <v>0</v>
      </c>
      <c r="F40" s="126">
        <f>Ertrag!AJ23</f>
        <v>0</v>
      </c>
      <c r="G40" s="126">
        <f>Ertrag!AL23</f>
        <v>0</v>
      </c>
      <c r="I40" s="30"/>
    </row>
    <row r="41" spans="2:9" ht="15" outlineLevel="1">
      <c r="B41" s="58" t="str">
        <f>Ertrag!B24</f>
        <v>Produkt od. Dienstleistung 9</v>
      </c>
      <c r="C41" s="126">
        <f>SUM(Ertrag!G24,Ertrag!I24,Ertrag!K24,Ertrag!M24,Ertrag!O24,Ertrag!Q24,Ertrag!S24,Ertrag!U24,Ertrag!W24,Ertrag!Y24,Ertrag!AA24,Ertrag!AC24)</f>
        <v>0</v>
      </c>
      <c r="D41" s="126">
        <f>Ertrag!AF24</f>
        <v>0</v>
      </c>
      <c r="E41" s="126">
        <f>Ertrag!AH24</f>
        <v>0</v>
      </c>
      <c r="F41" s="126">
        <f>Ertrag!AJ24</f>
        <v>0</v>
      </c>
      <c r="G41" s="126">
        <f>Ertrag!AL24</f>
        <v>0</v>
      </c>
      <c r="I41" s="30"/>
    </row>
    <row r="42" spans="2:9" ht="15" outlineLevel="1">
      <c r="B42" s="58" t="str">
        <f>Ertrag!B25</f>
        <v>Produkt od. Dienstleistung 10</v>
      </c>
      <c r="C42" s="126">
        <f>SUM(Ertrag!G25,Ertrag!I25,Ertrag!K25,Ertrag!M25,Ertrag!O25,Ertrag!Q25,Ertrag!S25,Ertrag!U25,Ertrag!W25,Ertrag!Y25,Ertrag!AA25,Ertrag!AC25)</f>
        <v>0</v>
      </c>
      <c r="D42" s="126">
        <f>Ertrag!AF25</f>
        <v>0</v>
      </c>
      <c r="E42" s="126">
        <f>Ertrag!AH25</f>
        <v>0</v>
      </c>
      <c r="F42" s="126">
        <f>Ertrag!AJ25</f>
        <v>0</v>
      </c>
      <c r="G42" s="126">
        <f>Ertrag!AL25</f>
        <v>0</v>
      </c>
      <c r="I42" s="30"/>
    </row>
    <row r="43" spans="2:9" ht="15" outlineLevel="1">
      <c r="B43" s="58"/>
      <c r="C43" s="72"/>
      <c r="D43" s="72"/>
      <c r="E43" s="72"/>
      <c r="F43" s="72"/>
      <c r="G43" s="72"/>
      <c r="I43" s="30"/>
    </row>
    <row r="44" spans="2:9" ht="15" outlineLevel="1">
      <c r="B44" s="14"/>
      <c r="C44" s="14"/>
      <c r="D44" s="14"/>
      <c r="E44" s="2"/>
      <c r="F44" s="2"/>
      <c r="G44" s="2"/>
      <c r="I44" s="30"/>
    </row>
    <row r="45" spans="2:9" ht="16">
      <c r="B45" s="13" t="s">
        <v>212</v>
      </c>
      <c r="C45" s="82">
        <f>SUM(C33:C42)</f>
        <v>0</v>
      </c>
      <c r="D45" s="82">
        <f t="shared" ref="D45:G45" si="2">SUM(D33:D42)</f>
        <v>0</v>
      </c>
      <c r="E45" s="82">
        <f t="shared" si="2"/>
        <v>0</v>
      </c>
      <c r="F45" s="82">
        <f t="shared" si="2"/>
        <v>0</v>
      </c>
      <c r="G45" s="82">
        <f t="shared" si="2"/>
        <v>0</v>
      </c>
      <c r="I45" s="30"/>
    </row>
    <row r="47" spans="2:9" ht="16">
      <c r="B47" s="8" t="s">
        <v>213</v>
      </c>
      <c r="C47" s="73"/>
      <c r="D47" s="73"/>
      <c r="E47" s="73"/>
      <c r="F47" s="73"/>
      <c r="G47" s="73"/>
      <c r="I47" s="30"/>
    </row>
    <row r="48" spans="2:9" ht="15" outlineLevel="1">
      <c r="B48" s="58" t="s">
        <v>40</v>
      </c>
      <c r="C48" s="96" t="e">
        <f>C23/C30</f>
        <v>#DIV/0!</v>
      </c>
      <c r="D48" s="96" t="e">
        <f>D23/D30</f>
        <v>#DIV/0!</v>
      </c>
      <c r="E48" s="96" t="e">
        <f>E23/E30</f>
        <v>#DIV/0!</v>
      </c>
      <c r="F48" s="96" t="e">
        <f>F23/F30</f>
        <v>#DIV/0!</v>
      </c>
      <c r="G48" s="96" t="e">
        <f>G23/G30</f>
        <v>#DIV/0!</v>
      </c>
      <c r="I48" s="30"/>
    </row>
    <row r="49" spans="2:9" ht="15" outlineLevel="1">
      <c r="B49" s="58" t="s">
        <v>207</v>
      </c>
      <c r="C49" s="96" t="e">
        <f>C24/C30</f>
        <v>#DIV/0!</v>
      </c>
      <c r="D49" s="96" t="e">
        <f t="shared" ref="D49:G49" si="3">D24/D30</f>
        <v>#DIV/0!</v>
      </c>
      <c r="E49" s="96" t="e">
        <f t="shared" si="3"/>
        <v>#DIV/0!</v>
      </c>
      <c r="F49" s="96" t="e">
        <f t="shared" si="3"/>
        <v>#DIV/0!</v>
      </c>
      <c r="G49" s="96" t="e">
        <f t="shared" si="3"/>
        <v>#DIV/0!</v>
      </c>
      <c r="I49" s="30"/>
    </row>
    <row r="50" spans="2:9" ht="15" outlineLevel="1">
      <c r="B50" s="58" t="s">
        <v>49</v>
      </c>
      <c r="C50" s="96" t="e">
        <f>C25/C30</f>
        <v>#DIV/0!</v>
      </c>
      <c r="D50" s="96" t="e">
        <f t="shared" ref="D50:G50" si="4">D25/D30</f>
        <v>#DIV/0!</v>
      </c>
      <c r="E50" s="96" t="e">
        <f t="shared" si="4"/>
        <v>#DIV/0!</v>
      </c>
      <c r="F50" s="96" t="e">
        <f t="shared" si="4"/>
        <v>#DIV/0!</v>
      </c>
      <c r="G50" s="96" t="e">
        <f t="shared" si="4"/>
        <v>#DIV/0!</v>
      </c>
      <c r="I50" s="30"/>
    </row>
    <row r="51" spans="2:9" ht="15" outlineLevel="1">
      <c r="B51" s="58" t="s">
        <v>55</v>
      </c>
      <c r="C51" s="96" t="e">
        <f>C26/C30</f>
        <v>#DIV/0!</v>
      </c>
      <c r="D51" s="96" t="e">
        <f t="shared" ref="D51:G51" si="5">D26/D30</f>
        <v>#DIV/0!</v>
      </c>
      <c r="E51" s="96" t="e">
        <f t="shared" si="5"/>
        <v>#DIV/0!</v>
      </c>
      <c r="F51" s="96" t="e">
        <f t="shared" si="5"/>
        <v>#DIV/0!</v>
      </c>
      <c r="G51" s="96" t="e">
        <f t="shared" si="5"/>
        <v>#DIV/0!</v>
      </c>
      <c r="I51" s="30"/>
    </row>
    <row r="52" spans="2:9" ht="15" outlineLevel="1">
      <c r="B52" s="58" t="s">
        <v>59</v>
      </c>
      <c r="C52" s="96" t="e">
        <f>C27/C30</f>
        <v>#DIV/0!</v>
      </c>
      <c r="D52" s="96" t="e">
        <f t="shared" ref="D52:G52" si="6">D27/D30</f>
        <v>#DIV/0!</v>
      </c>
      <c r="E52" s="96" t="e">
        <f t="shared" si="6"/>
        <v>#DIV/0!</v>
      </c>
      <c r="F52" s="96" t="e">
        <f t="shared" si="6"/>
        <v>#DIV/0!</v>
      </c>
      <c r="G52" s="96" t="e">
        <f t="shared" si="6"/>
        <v>#DIV/0!</v>
      </c>
      <c r="I52" s="30"/>
    </row>
    <row r="53" spans="2:9" ht="15" outlineLevel="1">
      <c r="B53" s="58" t="s">
        <v>100</v>
      </c>
      <c r="C53" s="72" t="e">
        <f>SUM(C48:C52)</f>
        <v>#DIV/0!</v>
      </c>
      <c r="D53" s="72" t="e">
        <f t="shared" ref="D53:G53" si="7">SUM(D48:D52)</f>
        <v>#DIV/0!</v>
      </c>
      <c r="E53" s="72" t="e">
        <f t="shared" si="7"/>
        <v>#DIV/0!</v>
      </c>
      <c r="F53" s="72" t="e">
        <f t="shared" si="7"/>
        <v>#DIV/0!</v>
      </c>
      <c r="G53" s="72" t="e">
        <f t="shared" si="7"/>
        <v>#DIV/0!</v>
      </c>
      <c r="I53" s="30"/>
    </row>
    <row r="55" spans="2:9" ht="16">
      <c r="B55" s="13" t="s">
        <v>214</v>
      </c>
      <c r="C55" s="82">
        <f>C45-C30</f>
        <v>0</v>
      </c>
      <c r="D55" s="82">
        <f>D45-D30</f>
        <v>0</v>
      </c>
      <c r="E55" s="82">
        <f>E45-E30</f>
        <v>0</v>
      </c>
      <c r="F55" s="82">
        <f>F45-F30</f>
        <v>0</v>
      </c>
      <c r="G55" s="82">
        <f>G45-G30</f>
        <v>0</v>
      </c>
      <c r="I55" s="30"/>
    </row>
    <row r="56" spans="2:9" ht="16">
      <c r="B56" s="24" t="s">
        <v>85</v>
      </c>
      <c r="C56" s="83">
        <f>Investitionen!C43</f>
        <v>0</v>
      </c>
      <c r="D56" s="83">
        <f>Investitionen!D43</f>
        <v>0</v>
      </c>
      <c r="E56" s="83">
        <f>Investitionen!E43</f>
        <v>0</v>
      </c>
      <c r="F56" s="83">
        <f>Investitionen!F43</f>
        <v>0</v>
      </c>
      <c r="G56" s="83">
        <f>Investitionen!G43</f>
        <v>0</v>
      </c>
      <c r="I56" s="30" t="s">
        <v>180</v>
      </c>
    </row>
    <row r="57" spans="2:9" ht="16">
      <c r="B57" s="8"/>
      <c r="C57" s="9"/>
      <c r="D57" s="9"/>
      <c r="E57" s="9"/>
      <c r="F57" s="9"/>
      <c r="G57" s="9"/>
      <c r="I57" s="30"/>
    </row>
    <row r="58" spans="2:9" ht="16">
      <c r="B58" s="13" t="s">
        <v>215</v>
      </c>
      <c r="C58" s="82">
        <f>C55-C56</f>
        <v>0</v>
      </c>
      <c r="D58" s="82">
        <f t="shared" ref="D58:G58" si="8">D55-D56</f>
        <v>0</v>
      </c>
      <c r="E58" s="82">
        <f t="shared" si="8"/>
        <v>0</v>
      </c>
      <c r="F58" s="82">
        <f t="shared" si="8"/>
        <v>0</v>
      </c>
      <c r="G58" s="82">
        <f t="shared" si="8"/>
        <v>0</v>
      </c>
      <c r="I58" s="30"/>
    </row>
    <row r="59" spans="2:9" ht="16">
      <c r="B59" s="5" t="s">
        <v>216</v>
      </c>
      <c r="C59" s="84">
        <f>C58</f>
        <v>0</v>
      </c>
      <c r="D59" s="84">
        <f>C59+D58</f>
        <v>0</v>
      </c>
      <c r="E59" s="84">
        <f>D59+E58</f>
        <v>0</v>
      </c>
      <c r="F59" s="84">
        <f>E59+F58</f>
        <v>0</v>
      </c>
      <c r="G59" s="84">
        <f>F59+G58</f>
        <v>0</v>
      </c>
      <c r="I59" s="30"/>
    </row>
    <row r="60" spans="2:9" ht="16">
      <c r="B60" s="5" t="s">
        <v>217</v>
      </c>
      <c r="C60" s="11">
        <f>IFERROR(C58/C32,0)</f>
        <v>0</v>
      </c>
      <c r="D60" s="11">
        <f>IFERROR(D58/D32,0)</f>
        <v>0</v>
      </c>
      <c r="E60" s="11">
        <f>IFERROR(E58/E32,0)</f>
        <v>0</v>
      </c>
      <c r="F60" s="11">
        <f>IFERROR(F58/F32,0)</f>
        <v>0</v>
      </c>
      <c r="G60" s="11">
        <f>IFERROR(G58/G32,0)</f>
        <v>0</v>
      </c>
      <c r="I60" s="30"/>
    </row>
    <row r="61" spans="2:9" ht="16">
      <c r="B61" s="5" t="s">
        <v>218</v>
      </c>
      <c r="C61" s="12"/>
      <c r="D61" s="12"/>
      <c r="E61" s="12"/>
      <c r="F61" s="12"/>
      <c r="G61" s="11">
        <f ca="1">IFERROR((G58/C58)^(1/(G21-C21))-1,0)</f>
        <v>0</v>
      </c>
      <c r="I61" s="30"/>
    </row>
    <row r="62" spans="2:9" ht="15">
      <c r="I62" s="30"/>
    </row>
    <row r="63" spans="2:9" ht="15">
      <c r="I63" s="30"/>
    </row>
    <row r="64" spans="2:9" ht="18">
      <c r="B64" s="61" t="s">
        <v>219</v>
      </c>
      <c r="C64" s="56">
        <f ca="1">YEAR(TODAY())</f>
        <v>2024</v>
      </c>
      <c r="D64" s="56">
        <f ca="1">C64+1</f>
        <v>2025</v>
      </c>
      <c r="E64" s="56">
        <f t="shared" ref="E64:G64" ca="1" si="9">D64+1</f>
        <v>2026</v>
      </c>
      <c r="F64" s="56">
        <f t="shared" ca="1" si="9"/>
        <v>2027</v>
      </c>
      <c r="G64" s="56">
        <f t="shared" ca="1" si="9"/>
        <v>2028</v>
      </c>
      <c r="I64" s="30"/>
    </row>
    <row r="65" spans="2:9" ht="15">
      <c r="B65" s="59" t="s">
        <v>220</v>
      </c>
      <c r="C65" s="60"/>
      <c r="D65" s="60"/>
      <c r="E65" s="60"/>
      <c r="F65" s="60"/>
      <c r="G65" s="60"/>
      <c r="I65" s="30"/>
    </row>
    <row r="66" spans="2:9" ht="15" outlineLevel="1">
      <c r="B66" s="97" t="s">
        <v>221</v>
      </c>
      <c r="C66" s="98"/>
      <c r="D66" s="98"/>
      <c r="E66" s="98"/>
      <c r="F66" s="98"/>
      <c r="G66" s="98"/>
      <c r="I66" s="30"/>
    </row>
    <row r="67" spans="2:9" ht="15" outlineLevel="1">
      <c r="B67" s="97" t="s">
        <v>222</v>
      </c>
      <c r="C67" s="99"/>
      <c r="D67" s="99"/>
      <c r="E67" s="99"/>
      <c r="F67" s="99"/>
      <c r="G67" s="99"/>
      <c r="I67" s="30"/>
    </row>
    <row r="68" spans="2:9" ht="15" outlineLevel="1">
      <c r="B68" s="97" t="s">
        <v>223</v>
      </c>
      <c r="C68" s="99"/>
      <c r="D68" s="99"/>
      <c r="E68" s="99"/>
      <c r="F68" s="99"/>
      <c r="G68" s="99"/>
      <c r="I68" s="30"/>
    </row>
    <row r="69" spans="2:9" ht="15" outlineLevel="1">
      <c r="B69" s="97" t="s">
        <v>42</v>
      </c>
      <c r="C69" s="99"/>
      <c r="D69" s="99"/>
      <c r="E69" s="99"/>
      <c r="F69" s="99"/>
      <c r="G69" s="99"/>
      <c r="I69" s="30"/>
    </row>
    <row r="70" spans="2:9" ht="15">
      <c r="B70" s="5" t="s">
        <v>224</v>
      </c>
      <c r="C70" s="10" t="s">
        <v>225</v>
      </c>
      <c r="D70" s="1">
        <f>IFERROR(D32/C32-1,0)</f>
        <v>0</v>
      </c>
      <c r="E70" s="1">
        <f>IFERROR(E32/D32-1,0)</f>
        <v>0</v>
      </c>
      <c r="F70" s="1">
        <f>IFERROR(F32/E32-1,0)</f>
        <v>0</v>
      </c>
      <c r="G70" s="1">
        <f>IFERROR(G32/F32-1,0)</f>
        <v>0</v>
      </c>
      <c r="I70" s="30"/>
    </row>
    <row r="71" spans="2:9" ht="15">
      <c r="B71" s="5" t="s">
        <v>226</v>
      </c>
      <c r="C71" s="6" t="s">
        <v>225</v>
      </c>
      <c r="D71" s="1">
        <f>IFERROR(D58/C58-1,0)</f>
        <v>0</v>
      </c>
      <c r="E71" s="1">
        <f t="shared" ref="E71:G71" si="10">IFERROR(E58/D58-1,0)</f>
        <v>0</v>
      </c>
      <c r="F71" s="1">
        <f t="shared" si="10"/>
        <v>0</v>
      </c>
      <c r="G71" s="1">
        <f t="shared" si="10"/>
        <v>0</v>
      </c>
      <c r="I71" s="30"/>
    </row>
    <row r="72" spans="2:9" ht="15">
      <c r="I72" s="19"/>
    </row>
  </sheetData>
  <phoneticPr fontId="2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F49B-381E-4A2F-98BC-14BFCD21267E}">
  <dimension ref="B2:H22"/>
  <sheetViews>
    <sheetView zoomScaleNormal="100" workbookViewId="0">
      <selection activeCell="H20" sqref="H20"/>
    </sheetView>
  </sheetViews>
  <sheetFormatPr baseColWidth="10" defaultColWidth="11.1640625" defaultRowHeight="14" outlineLevelRow="1"/>
  <cols>
    <col min="1" max="1" width="3.1640625" customWidth="1"/>
    <col min="2" max="2" width="11.1640625" customWidth="1"/>
  </cols>
  <sheetData>
    <row r="2" spans="2:8" ht="18">
      <c r="B2" s="7" t="s">
        <v>227</v>
      </c>
    </row>
    <row r="3" spans="2:8" ht="15" thickBot="1"/>
    <row r="4" spans="2:8" ht="15" outlineLevel="1">
      <c r="B4" s="45" t="s">
        <v>228</v>
      </c>
      <c r="C4" s="46"/>
      <c r="D4" s="46"/>
      <c r="E4" s="46"/>
      <c r="F4" s="46"/>
      <c r="G4" s="46"/>
      <c r="H4" s="47"/>
    </row>
    <row r="5" spans="2:8" outlineLevel="1">
      <c r="B5" s="48" t="s">
        <v>229</v>
      </c>
      <c r="C5" s="17"/>
      <c r="D5" s="17"/>
      <c r="E5" s="17"/>
      <c r="F5" s="17"/>
      <c r="G5" s="17"/>
      <c r="H5" s="49"/>
    </row>
    <row r="6" spans="2:8" outlineLevel="1">
      <c r="B6" s="48" t="s">
        <v>230</v>
      </c>
      <c r="C6" s="17"/>
      <c r="D6" s="17"/>
      <c r="E6" s="17"/>
      <c r="F6" s="17"/>
      <c r="G6" s="17"/>
      <c r="H6" s="49"/>
    </row>
    <row r="7" spans="2:8" outlineLevel="1">
      <c r="B7" s="50" t="s">
        <v>231</v>
      </c>
      <c r="C7" s="17"/>
      <c r="D7" s="17"/>
      <c r="E7" s="17"/>
      <c r="F7" s="17"/>
      <c r="G7" s="17"/>
      <c r="H7" s="49"/>
    </row>
    <row r="8" spans="2:8" outlineLevel="1">
      <c r="B8" s="48"/>
      <c r="C8" s="17"/>
      <c r="D8" s="17"/>
      <c r="E8" s="17"/>
      <c r="F8" s="17"/>
      <c r="G8" s="17"/>
      <c r="H8" s="49"/>
    </row>
    <row r="9" spans="2:8" outlineLevel="1">
      <c r="B9" s="48"/>
      <c r="C9" s="17"/>
      <c r="D9" s="17"/>
      <c r="E9" s="17"/>
      <c r="F9" s="17"/>
      <c r="G9" s="17"/>
      <c r="H9" s="49"/>
    </row>
    <row r="10" spans="2:8" outlineLevel="1">
      <c r="B10" s="48"/>
      <c r="C10" s="17"/>
      <c r="D10" s="17"/>
      <c r="E10" s="17"/>
      <c r="F10" s="17"/>
      <c r="G10" s="17"/>
      <c r="H10" s="49"/>
    </row>
    <row r="11" spans="2:8" outlineLevel="1">
      <c r="B11" s="48"/>
      <c r="C11" s="17"/>
      <c r="D11" s="17"/>
      <c r="E11" s="17"/>
      <c r="F11" s="17"/>
      <c r="G11" s="17"/>
      <c r="H11" s="49"/>
    </row>
    <row r="12" spans="2:8" outlineLevel="1">
      <c r="B12" s="48"/>
      <c r="C12" s="17"/>
      <c r="D12" s="17"/>
      <c r="E12" s="17"/>
      <c r="F12" s="17"/>
      <c r="G12" s="17"/>
      <c r="H12" s="49"/>
    </row>
    <row r="13" spans="2:8" ht="15" outlineLevel="1" thickBot="1">
      <c r="B13" s="52"/>
      <c r="C13" s="53"/>
      <c r="D13" s="53"/>
      <c r="E13" s="53"/>
      <c r="F13" s="53"/>
      <c r="G13" s="53"/>
      <c r="H13" s="54"/>
    </row>
    <row r="15" spans="2:8" ht="15">
      <c r="B15" s="20" t="s">
        <v>232</v>
      </c>
    </row>
    <row r="16" spans="2:8" ht="15">
      <c r="B16" s="20" t="s">
        <v>233</v>
      </c>
    </row>
    <row r="17" spans="2:2" ht="15">
      <c r="B17" s="20" t="s">
        <v>234</v>
      </c>
    </row>
    <row r="18" spans="2:2" ht="15">
      <c r="B18" s="20" t="s">
        <v>235</v>
      </c>
    </row>
    <row r="19" spans="2:2" ht="15">
      <c r="B19" s="20" t="s">
        <v>236</v>
      </c>
    </row>
    <row r="20" spans="2:2" ht="15">
      <c r="B20" s="20" t="s">
        <v>237</v>
      </c>
    </row>
    <row r="21" spans="2:2" ht="15">
      <c r="B21" s="20" t="s">
        <v>238</v>
      </c>
    </row>
    <row r="22" spans="2:2" ht="15">
      <c r="B22" s="20" t="s">
        <v>239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7515CBCB1BBE4AACA92AE41189912B" ma:contentTypeVersion="11" ma:contentTypeDescription="Ein neues Dokument erstellen." ma:contentTypeScope="" ma:versionID="fe4ba9bc607c17ef885646c93c7cef1d">
  <xsd:schema xmlns:xsd="http://www.w3.org/2001/XMLSchema" xmlns:xs="http://www.w3.org/2001/XMLSchema" xmlns:p="http://schemas.microsoft.com/office/2006/metadata/properties" xmlns:ns2="40ec50ce-5abc-4ab0-a747-d9584093dc62" xmlns:ns3="42ce2f27-1fb2-4966-bcfa-1bc49df041d8" targetNamespace="http://schemas.microsoft.com/office/2006/metadata/properties" ma:root="true" ma:fieldsID="a745645663639d93300936ddeaed460e" ns2:_="" ns3:_="">
    <xsd:import namespace="40ec50ce-5abc-4ab0-a747-d9584093dc62"/>
    <xsd:import namespace="42ce2f27-1fb2-4966-bcfa-1bc49df041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c50ce-5abc-4ab0-a747-d9584093d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97ad71cd-ac9b-410d-ad1c-c5f29d1882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e2f27-1fb2-4966-bcfa-1bc49df041d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1c98d1e-b934-4c0f-b28e-879e63ed6f87}" ma:internalName="TaxCatchAll" ma:showField="CatchAllData" ma:web="42ce2f27-1fb2-4966-bcfa-1bc49df041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ec50ce-5abc-4ab0-a747-d9584093dc62">
      <Terms xmlns="http://schemas.microsoft.com/office/infopath/2007/PartnerControls"/>
    </lcf76f155ced4ddcb4097134ff3c332f>
    <TaxCatchAll xmlns="42ce2f27-1fb2-4966-bcfa-1bc49df041d8" xsi:nil="true"/>
  </documentManagement>
</p:properties>
</file>

<file path=customXml/itemProps1.xml><?xml version="1.0" encoding="utf-8"?>
<ds:datastoreItem xmlns:ds="http://schemas.openxmlformats.org/officeDocument/2006/customXml" ds:itemID="{8C823545-31ED-49C6-AD0F-6F2098E40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c50ce-5abc-4ab0-a747-d9584093dc62"/>
    <ds:schemaRef ds:uri="42ce2f27-1fb2-4966-bcfa-1bc49df041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39280F-E23E-4C14-A140-87F7A3BBA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8406C9-717E-445A-9D1A-2504CFB20A76}">
  <ds:schemaRefs>
    <ds:schemaRef ds:uri="http://schemas.microsoft.com/office/2006/metadata/properties"/>
    <ds:schemaRef ds:uri="http://schemas.microsoft.com/office/infopath/2007/PartnerControls"/>
    <ds:schemaRef ds:uri="40ec50ce-5abc-4ab0-a747-d9584093dc62"/>
    <ds:schemaRef ds:uri="42ce2f27-1fb2-4966-bcfa-1bc49df041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Kundeninfo</vt:lpstr>
      <vt:lpstr>Inhaltsverzeichnis</vt:lpstr>
      <vt:lpstr>Ausgangslage</vt:lpstr>
      <vt:lpstr>Investitionen</vt:lpstr>
      <vt:lpstr>Aufwand</vt:lpstr>
      <vt:lpstr>Ertrag</vt:lpstr>
      <vt:lpstr>Liquidität</vt:lpstr>
      <vt:lpstr>Plan-Erfolgsrechnung</vt:lpstr>
      <vt:lpstr>Übersicht Planungsannahmen</vt:lpstr>
      <vt:lpstr>Glossar</vt:lpstr>
    </vt:vector>
  </TitlesOfParts>
  <Manager/>
  <Company>UBS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Wasmer Diego</dc:creator>
  <cp:keywords/>
  <dc:description/>
  <cp:lastModifiedBy>Cyril Mugglin</cp:lastModifiedBy>
  <cp:revision/>
  <dcterms:created xsi:type="dcterms:W3CDTF">2018-09-13T08:44:58Z</dcterms:created>
  <dcterms:modified xsi:type="dcterms:W3CDTF">2024-06-26T09:34:32Z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ShowGridlines">
    <vt:lpwstr>-1</vt:lpwstr>
  </property>
  <property fmtid="{D5CDD505-2E9C-101B-9397-08002B2CF9AE}" pid="18" name="ShowYAxis">
    <vt:lpwstr>0</vt:lpwstr>
  </property>
  <property fmtid="{D5CDD505-2E9C-101B-9397-08002B2CF9AE}" pid="19" name="UseStackWhiteBorder">
    <vt:lpwstr>-1</vt:lpwstr>
  </property>
  <property fmtid="{D5CDD505-2E9C-101B-9397-08002B2CF9AE}" pid="20" name="UseDashStyle">
    <vt:lpwstr>0</vt:lpwstr>
  </property>
  <property fmtid="{D5CDD505-2E9C-101B-9397-08002B2CF9AE}" pid="21" name="Signature">
    <vt:lpwstr>HqpXqvf65Z/g4daNHEhZhts+wpw9PvjprWyGnLwO2WIXXmgIz42d/321D3bJyMD8J6PyLVnNF+R/btfs7mG4FQ==</vt:lpwstr>
  </property>
  <property fmtid="{D5CDD505-2E9C-101B-9397-08002B2CF9AE}" pid="22" name="_SIProp12DataClass+cc5a530f-41a6-45ea-9bc4-32c4db9fb913">
    <vt:lpwstr>v=1.2&gt;I=cc5a530f-41a6-45ea-9bc4-32c4db9fb913&amp;N=NotProtectedAttachment&amp;V=1.3&amp;U=System&amp;D=System&amp;A=Associated&amp;H=False</vt:lpwstr>
  </property>
  <property fmtid="{D5CDD505-2E9C-101B-9397-08002B2CF9AE}" pid="23" name="IQP_Classification">
    <vt:lpwstr>NotProtectedAttachment</vt:lpwstr>
  </property>
  <property fmtid="{D5CDD505-2E9C-101B-9397-08002B2CF9AE}" pid="24" name="ContentTypeId">
    <vt:lpwstr>0x0101007C7515CBCB1BBE4AACA92AE41189912B</vt:lpwstr>
  </property>
  <property fmtid="{D5CDD505-2E9C-101B-9397-08002B2CF9AE}" pid="25" name="MSIP_Label_572d46b7-7eb3-4256-b21d-0b88cbf81fa2_Enabled">
    <vt:lpwstr>true</vt:lpwstr>
  </property>
  <property fmtid="{D5CDD505-2E9C-101B-9397-08002B2CF9AE}" pid="26" name="MSIP_Label_572d46b7-7eb3-4256-b21d-0b88cbf81fa2_SetDate">
    <vt:lpwstr>2021-06-22T06:39:16Z</vt:lpwstr>
  </property>
  <property fmtid="{D5CDD505-2E9C-101B-9397-08002B2CF9AE}" pid="27" name="MSIP_Label_572d46b7-7eb3-4256-b21d-0b88cbf81fa2_Method">
    <vt:lpwstr>Privileged</vt:lpwstr>
  </property>
  <property fmtid="{D5CDD505-2E9C-101B-9397-08002B2CF9AE}" pid="28" name="MSIP_Label_572d46b7-7eb3-4256-b21d-0b88cbf81fa2_Name">
    <vt:lpwstr>572d46b7-7eb3-4256-b21d-0b88cbf81fa2</vt:lpwstr>
  </property>
  <property fmtid="{D5CDD505-2E9C-101B-9397-08002B2CF9AE}" pid="29" name="MSIP_Label_572d46b7-7eb3-4256-b21d-0b88cbf81fa2_SiteId">
    <vt:lpwstr>af7227b1-ac3a-4487-9e9f-ba462bb409d4</vt:lpwstr>
  </property>
  <property fmtid="{D5CDD505-2E9C-101B-9397-08002B2CF9AE}" pid="30" name="MSIP_Label_572d46b7-7eb3-4256-b21d-0b88cbf81fa2_ActionId">
    <vt:lpwstr>5269d38e-b21c-4b98-8e7d-8a963f7e96e2</vt:lpwstr>
  </property>
  <property fmtid="{D5CDD505-2E9C-101B-9397-08002B2CF9AE}" pid="31" name="MSIP_Label_572d46b7-7eb3-4256-b21d-0b88cbf81fa2_ContentBits">
    <vt:lpwstr>0</vt:lpwstr>
  </property>
  <property fmtid="{D5CDD505-2E9C-101B-9397-08002B2CF9AE}" pid="32" name="Order">
    <vt:r8>465900</vt:r8>
  </property>
  <property fmtid="{D5CDD505-2E9C-101B-9397-08002B2CF9AE}" pid="33" name="xd_Signature">
    <vt:bool>false</vt:bool>
  </property>
  <property fmtid="{D5CDD505-2E9C-101B-9397-08002B2CF9AE}" pid="34" name="xd_ProgID">
    <vt:lpwstr/>
  </property>
  <property fmtid="{D5CDD505-2E9C-101B-9397-08002B2CF9AE}" pid="35" name="_SourceUrl">
    <vt:lpwstr/>
  </property>
  <property fmtid="{D5CDD505-2E9C-101B-9397-08002B2CF9AE}" pid="36" name="_SharedFileIndex">
    <vt:lpwstr/>
  </property>
  <property fmtid="{D5CDD505-2E9C-101B-9397-08002B2CF9AE}" pid="37" name="ComplianceAssetId">
    <vt:lpwstr/>
  </property>
  <property fmtid="{D5CDD505-2E9C-101B-9397-08002B2CF9AE}" pid="38" name="TemplateUrl">
    <vt:lpwstr/>
  </property>
  <property fmtid="{D5CDD505-2E9C-101B-9397-08002B2CF9AE}" pid="39" name="_ExtendedDescription">
    <vt:lpwstr/>
  </property>
  <property fmtid="{D5CDD505-2E9C-101B-9397-08002B2CF9AE}" pid="40" name="TriggerFlowInfo">
    <vt:lpwstr/>
  </property>
  <property fmtid="{D5CDD505-2E9C-101B-9397-08002B2CF9AE}" pid="41" name="MediaServiceImageTags">
    <vt:lpwstr/>
  </property>
</Properties>
</file>